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30" windowWidth="9195" windowHeight="6345" activeTab="0"/>
  </bookViews>
  <sheets>
    <sheet name="DPGF" sheetId="1" r:id="rId1"/>
    <sheet name="Page de garde" sheetId="2" r:id="rId2"/>
    <sheet name="Paramètres" sheetId="3" r:id="rId3"/>
    <sheet name="Version" sheetId="4" r:id="rId4"/>
  </sheets>
  <definedNames>
    <definedName name="CODELOT">'Paramètres'!$C$9</definedName>
    <definedName name="DATEVALEUR">'Paramètres'!$C$13</definedName>
    <definedName name="_xlnm.Print_Titles" localSheetId="0">'DPGF'!$1:$3</definedName>
    <definedName name="TAUXTVA1">'Paramètres'!$C$19</definedName>
    <definedName name="TAUXTVA2">'Paramètres'!$C$20</definedName>
    <definedName name="TAUXTVA3">'Paramètres'!$C$21</definedName>
    <definedName name="TAUXTVA4">'Paramètres'!$C$22</definedName>
    <definedName name="TITREDOC">'Paramètres'!$C$3</definedName>
    <definedName name="TITREDOSSIER">'Paramètres'!$C$5</definedName>
    <definedName name="TITRELOT">'Paramètres'!$C$11</definedName>
    <definedName name="_xlnm.Print_Area" localSheetId="1">'Page de garde'!$A$1:$I$86</definedName>
  </definedNames>
  <calcPr fullCalcOnLoad="1" refMode="R1C1"/>
</workbook>
</file>

<file path=xl/sharedStrings.xml><?xml version="1.0" encoding="utf-8"?>
<sst xmlns="http://schemas.openxmlformats.org/spreadsheetml/2006/main" count="384" uniqueCount="189">
  <si>
    <t>Dossier</t>
  </si>
  <si>
    <t>Date</t>
  </si>
  <si>
    <t>Indice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</si>
  <si>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</si>
  <si>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</si>
  <si>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</si>
  <si>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</si>
  <si>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</si>
  <si>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</si>
  <si>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</si>
  <si>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</si>
  <si>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</si>
  <si>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</si>
  <si>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</si>
  <si>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</si>
  <si>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</si>
  <si>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</si>
  <si>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</si>
  <si>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</si>
  <si>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</si>
  <si>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</si>
  <si>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Phase</t>
  </si>
  <si>
    <t>Phase :</t>
  </si>
  <si>
    <t>Code du dossier</t>
  </si>
  <si>
    <t>Indice :</t>
  </si>
  <si>
    <t>7.</t>
  </si>
  <si>
    <t>8.</t>
  </si>
  <si>
    <t>9.</t>
  </si>
  <si>
    <t>Rue du dossier</t>
  </si>
  <si>
    <t>Code postal et ville du dossier</t>
  </si>
  <si>
    <t>Parcelle du dossier</t>
  </si>
  <si>
    <t>NIV</t>
  </si>
  <si>
    <t>CODE</t>
  </si>
  <si>
    <t>TITRE1</t>
  </si>
  <si>
    <t>M1</t>
  </si>
  <si>
    <t>M2</t>
  </si>
  <si>
    <t>U</t>
  </si>
  <si>
    <t>QTE</t>
  </si>
  <si>
    <t>QTEENTR</t>
  </si>
  <si>
    <t>CRM</t>
  </si>
  <si>
    <t>CRT</t>
  </si>
  <si>
    <t>VAROPT</t>
  </si>
  <si>
    <t>TVA</t>
  </si>
  <si>
    <t>MARQUE</t>
  </si>
  <si>
    <t>REF</t>
  </si>
  <si>
    <t>COMM</t>
  </si>
  <si>
    <t>LOC</t>
  </si>
  <si>
    <t>Niveau</t>
  </si>
  <si>
    <t>Code</t>
  </si>
  <si>
    <t>Désignation</t>
  </si>
  <si>
    <t>Qté</t>
  </si>
  <si>
    <t>Qté
Entr.</t>
  </si>
  <si>
    <t>P.U. HT</t>
  </si>
  <si>
    <t>P.T. HT</t>
  </si>
  <si>
    <t xml:space="preserve"> Variante /
 Option</t>
  </si>
  <si>
    <t>Numéro
 Option</t>
  </si>
  <si>
    <t>Taux TVA</t>
  </si>
  <si>
    <t>Marque</t>
  </si>
  <si>
    <t>Référence</t>
  </si>
  <si>
    <t>Commentaire</t>
  </si>
  <si>
    <t>Localisation</t>
  </si>
  <si>
    <t>Lot n°06</t>
  </si>
  <si>
    <t xml:space="preserve">MENUISERIE EXTERIEURE ALUMINIUM </t>
  </si>
  <si>
    <t>6.&amp;</t>
  </si>
  <si>
    <t>06.2</t>
  </si>
  <si>
    <t xml:space="preserve">EXTENSION MAIRIE - ECOLE </t>
  </si>
  <si>
    <t>06.2.1</t>
  </si>
  <si>
    <t xml:space="preserve">CHASSIS VITRES ET PORTES ALU VITRES </t>
  </si>
  <si>
    <t>4.T</t>
  </si>
  <si>
    <t>06.2.1.1</t>
  </si>
  <si>
    <t>Porte d'entrée vitrée MAIRIE dimensions 2.00 x ht 2.70 ml</t>
  </si>
  <si>
    <t>u</t>
  </si>
  <si>
    <t>9.T</t>
  </si>
  <si>
    <t>9.M.Z</t>
  </si>
  <si>
    <t xml:space="preserve">    </t>
  </si>
  <si>
    <t xml:space="preserve"> U</t>
  </si>
  <si>
    <t>9.&amp;</t>
  </si>
  <si>
    <t>06.2.1.2</t>
  </si>
  <si>
    <t xml:space="preserve">P.V pour film TEXIMAGE inséré en imposte vitrée </t>
  </si>
  <si>
    <t>06.2.1.3</t>
  </si>
  <si>
    <t>Porte d'accès cour et de secours vitrée dimensions 2.00 x ht 2.70 ml</t>
  </si>
  <si>
    <t>06.2.1.4</t>
  </si>
  <si>
    <t>Châssis porte d'entrée et de secours vitrée ECOLE dimensions 2.50 x ht 2.70 ml</t>
  </si>
  <si>
    <t>06.2.1.5</t>
  </si>
  <si>
    <t>Châssis composé vitré dimensions 4.01 x ht 2.20 ml</t>
  </si>
  <si>
    <t>9.L</t>
  </si>
  <si>
    <t xml:space="preserve">Localisation : Hall A </t>
  </si>
  <si>
    <t>06.2.1.6</t>
  </si>
  <si>
    <t>Châssis composés vitrés dimensions 1.37 ou 1.42 x ht 2.20 ml</t>
  </si>
  <si>
    <t xml:space="preserve">Localisation : Hall A et B </t>
  </si>
  <si>
    <t>06.2.1.7</t>
  </si>
  <si>
    <t>Châssis composé vitré dimensions 0.60 x ht 2.20 ml</t>
  </si>
  <si>
    <t xml:space="preserve">Localisation : Sanitaire </t>
  </si>
  <si>
    <t>06.2.1.8</t>
  </si>
  <si>
    <t>Châssis composés vitrés dimensions 0.80 x ht 2.20 ml</t>
  </si>
  <si>
    <t>Localisation : Salle d'évolution</t>
  </si>
  <si>
    <t>06.2.1.9</t>
  </si>
  <si>
    <t>Châssis composés vitrés dimensions 1.00 x ht 2.20 ml</t>
  </si>
  <si>
    <t>06.2.1.10</t>
  </si>
  <si>
    <t xml:space="preserve">P.V pour vitrage isolant feuilleté 2 faces avec contrôle solaire  </t>
  </si>
  <si>
    <t>06.2.1.11</t>
  </si>
  <si>
    <t>Châssis d'angle composé vitré dimensions 2.34 x 2.40 ml et 2.90 x ht 2.40 ml</t>
  </si>
  <si>
    <t xml:space="preserve">Localisation : Vide hall </t>
  </si>
  <si>
    <t>06.2.1.12</t>
  </si>
  <si>
    <t>Châssis composés vitrés dimensions 1.39 ou 1.40 x ht 2.40 ml</t>
  </si>
  <si>
    <t>Localisation : Dégagements 07 et 09</t>
  </si>
  <si>
    <t>06.2.1.13</t>
  </si>
  <si>
    <t>Châssis composés vitrés dimensions 1.00 x ht 2.40 ml</t>
  </si>
  <si>
    <t>Localisation : Dégagement 08 EAS et bureau</t>
  </si>
  <si>
    <t>06.2.1.14</t>
  </si>
  <si>
    <t xml:space="preserve">P.V pour commande accessible et pictogrammes handicapés  </t>
  </si>
  <si>
    <t>06.2.1.15</t>
  </si>
  <si>
    <t>Châssis composé vitré dimensions 0.80 x ht 2.40 ml</t>
  </si>
  <si>
    <t>Localisation : Sanitaires G</t>
  </si>
  <si>
    <t>06.2.1.16</t>
  </si>
  <si>
    <t xml:space="preserve">Châssis composés vitrés dimensions 1.80 x ht 2.40 ml </t>
  </si>
  <si>
    <t xml:space="preserve">Localisation : Bibliothèque </t>
  </si>
  <si>
    <t>06.2.1.17</t>
  </si>
  <si>
    <t xml:space="preserve">Bavettes aluminium formant coudières sur appuis de croisées </t>
  </si>
  <si>
    <t>ml</t>
  </si>
  <si>
    <t xml:space="preserve">Localisation : 
- Au droit des baies vitrées </t>
  </si>
  <si>
    <t>RDC    (6*1.00)+4.05+1.40+0.60+(5*0.80)+1.45~1 =</t>
  </si>
  <si>
    <t xml:space="preserve"> ML</t>
  </si>
  <si>
    <t>ETAGE    0.80+1.00+(3*1.80)+3.10+2.55+1.40+(3*1.80)+1.00+1.40~+1 =</t>
  </si>
  <si>
    <t>06.2.1.18</t>
  </si>
  <si>
    <t xml:space="preserve">Profils d'appuis filants complémentaires en aluminium </t>
  </si>
  <si>
    <t xml:space="preserve">Localisation : 
- Entre ITE avec enduit et bardage stratifié compact </t>
  </si>
  <si>
    <t>RDC    2.85+(5*0.40)+0.50+1.10+0.20+1.05+0.55+1.20+(3*1.20)+1.85+2.85+0.55+0.20~1 =</t>
  </si>
  <si>
    <t>ETAGE    (4*0.40)+1.00~1 =</t>
  </si>
  <si>
    <t>4.&amp;</t>
  </si>
  <si>
    <t>3.&amp;</t>
  </si>
  <si>
    <t>Total H.T. :</t>
  </si>
  <si>
    <t>Total T.V.A. (20%) :</t>
  </si>
  <si>
    <t>Total T.T.C. :</t>
  </si>
  <si>
    <t>06.3</t>
  </si>
  <si>
    <t>EXISTANT MAIRIE</t>
  </si>
  <si>
    <t>06.3.1</t>
  </si>
  <si>
    <t xml:space="preserve">PORTE D'ENTREE SECONDAIRE </t>
  </si>
  <si>
    <t>06.3.1.1</t>
  </si>
  <si>
    <t>Remplacement de porte d'entrée secondaire dimensions 1.73 x ht 2.06 ml</t>
  </si>
  <si>
    <t>06.4</t>
  </si>
  <si>
    <t xml:space="preserve">VARIANTE OBLIGATOIRE </t>
  </si>
  <si>
    <t xml:space="preserve"> Variante</t>
  </si>
  <si>
    <t>06.4.1</t>
  </si>
  <si>
    <t xml:space="preserve">CHASSIS PVC VITRES  </t>
  </si>
  <si>
    <t>06.4.1.1</t>
  </si>
  <si>
    <t>Remplacement de châssis par exutoire de désenfumage dimensions 1.17 x ht 1.59 ml</t>
  </si>
  <si>
    <t>5747</t>
  </si>
  <si>
    <t xml:space="preserve">Localisation : Cage escalier </t>
  </si>
  <si>
    <t>06.4.1.2</t>
  </si>
  <si>
    <t>P.V pour système DENFC à commande pneumatique</t>
  </si>
  <si>
    <t>13949</t>
  </si>
  <si>
    <t>Non totalisé</t>
  </si>
  <si>
    <t xml:space="preserve">RECAPITULATIF
Lot n°06 MENUISERIE EXTERIEURE ALUMINIUM </t>
  </si>
  <si>
    <t>RECAPITULATIF DES CHAPITRES</t>
  </si>
  <si>
    <t>06.2 - EXTENSION MAIRIE - ECOLE</t>
  </si>
  <si>
    <t>- 06.2.1 - CHASSIS VITRES ET PORTES ALU VITRES</t>
  </si>
  <si>
    <t>06.3 - EXISTANT MAIRIE</t>
  </si>
  <si>
    <t>- 06.3.1 - PORTE D'ENTREE SECONDAIRE</t>
  </si>
  <si>
    <t>06.4 - VARIANTE OBLIGATOIRE</t>
  </si>
  <si>
    <t>- 06.4.1 - CHASSIS PVC VITRES</t>
  </si>
  <si>
    <t xml:space="preserve">Total du lot MENUISERIE EXTERIEURE ALUMINIUM </t>
  </si>
  <si>
    <t>TOTAL_HT</t>
  </si>
  <si>
    <t>TOTAL_TVA</t>
  </si>
  <si>
    <t>Fait à _________________________
le _____________________________</t>
  </si>
  <si>
    <t>Bon pour accord, signature</t>
  </si>
  <si>
    <t>Signature et cachet de l'Entrepreneur</t>
  </si>
  <si>
    <t>MAITRE D'OUVRAGE
COMMUNE DE GRUSSENHEIM
25 Grand'rue
68320 GRUSSENHEIM
Tél : 03-89-71-62-47   Fax : 03-89-71-67-54
Mél : mairie@grussenheim.fr</t>
  </si>
  <si>
    <t>COORDONNATEUR SECURITE CHANTIER : 
    APAVE ALSACIENNE SAS
    2, rue Thiers
    BP 1347
    68056 MULHOUSE cedex
    Tél : 03.89.46.43.11   Fax : 03.89.66.31.76</t>
  </si>
  <si>
    <t>BUREAU CONTROLE : 
    APAVE ALSACIENNE SAS
    2, rue Thiers
    BP 1347
    68056 MULHOUSE cedex
    Tél : 03.89.46.43.11   Fax : 03.89.66.31.76</t>
  </si>
  <si>
    <t>BE FLUIDES : 
    IMAEE
    6 rue Gutenberg
    68100 MULHOUSE
    Tél : 03.88.57.90.08   Fax : 09.70.63.42.41
    Mél : info@imaee.fr</t>
  </si>
  <si>
    <t>BE STRUCTURE : 
    HAGENMULLER
    7, rue Kléber
    68000 COLMAR
    Tél : 03 89.41.87.96   Fax : 03 89.41.22.91
    Mél : be@hagenmuller.fr</t>
  </si>
  <si>
    <t>ECONOMISTE DE LA CONSTRUCTION : 
    ETIBAT Sarl
    23 rue du Haut-point
    F-68300 RIEDISHEIM
    Tél : 03.89.83.99.40
    Mél : contact@etibatsarl.com</t>
  </si>
  <si>
    <t>ARCHITECTE : 
    SD MULLER ARCHITECTE
    30,Avenue Clemenceau
    B.P. 51003
    68050 MULHOUSE Cedex
    Tél : 03.89.50.10.37   Fax : 03.89.51.11.50
    Mél : s-muller-archi@wanadoo.fr</t>
  </si>
  <si>
    <t>DPGF</t>
  </si>
  <si>
    <t xml:space="preserve">RENOVATION ET MISE EN ACCESSIBILITE DE LA MAIRIE ET DES ECOLES </t>
  </si>
  <si>
    <t>DCE</t>
  </si>
  <si>
    <t>25 Grand'rue</t>
  </si>
  <si>
    <t>68320 GRUSSENHEIM</t>
  </si>
  <si>
    <t>VERSION</t>
  </si>
  <si>
    <t>3.00</t>
  </si>
  <si>
    <t>TYPEDOC</t>
  </si>
  <si>
    <t>SHOWADJU</t>
  </si>
  <si>
    <t>RECAPSIMPLE</t>
  </si>
  <si>
    <t>SHOWMONTANTS</t>
  </si>
  <si>
    <t>SHOWQUANTITES</t>
  </si>
  <si>
    <t>MONTANTSSURTETE</t>
  </si>
  <si>
    <t>MARGE</t>
  </si>
  <si>
    <t>RECAPLOCNIV9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</si>
</sst>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[$€];[Red]\-#,##0.00\ [$€]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ck"/>
      <right style="thick"/>
      <top style="thick"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 quotePrefix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64" fontId="0" fillId="0" borderId="15" xfId="0" applyNumberFormat="1" applyBorder="1" applyAlignment="1">
      <alignment horizontal="center" vertical="top"/>
    </xf>
    <xf numFmtId="10" fontId="0" fillId="0" borderId="16" xfId="0" applyNumberFormat="1" applyBorder="1" applyAlignment="1">
      <alignment horizontal="right" vertical="top"/>
    </xf>
    <xf numFmtId="10" fontId="0" fillId="0" borderId="17" xfId="0" applyNumberFormat="1" applyBorder="1" applyAlignment="1">
      <alignment horizontal="right" vertical="top"/>
    </xf>
    <xf numFmtId="9" fontId="0" fillId="0" borderId="17" xfId="0" applyNumberFormat="1" applyBorder="1" applyAlignment="1">
      <alignment horizontal="right" vertical="top"/>
    </xf>
    <xf numFmtId="9" fontId="0" fillId="0" borderId="18" xfId="0" applyNumberForma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0" fontId="6" fillId="0" borderId="0" xfId="0" applyNumberFormat="1" applyFont="1" applyBorder="1" applyAlignment="1">
      <alignment vertical="top" wrapText="1"/>
    </xf>
    <xf numFmtId="0" fontId="2" fillId="33" borderId="19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2" fillId="33" borderId="0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8" fillId="0" borderId="12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64" fontId="0" fillId="0" borderId="15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vertical="top" wrapText="1"/>
    </xf>
    <xf numFmtId="0" fontId="12" fillId="0" borderId="16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12" fillId="0" borderId="17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17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10" fontId="2" fillId="0" borderId="0" xfId="0" applyNumberFormat="1" applyFont="1" applyBorder="1" applyAlignment="1">
      <alignment horizontal="right" vertical="top" wrapText="1"/>
    </xf>
    <xf numFmtId="0" fontId="14" fillId="0" borderId="17" xfId="0" applyNumberFormat="1" applyFont="1" applyBorder="1" applyAlignment="1">
      <alignment vertical="top" wrapText="1"/>
    </xf>
    <xf numFmtId="0" fontId="6" fillId="0" borderId="17" xfId="0" applyNumberFormat="1" applyFont="1" applyBorder="1" applyAlignment="1">
      <alignment vertical="top" wrapText="1"/>
    </xf>
    <xf numFmtId="0" fontId="11" fillId="0" borderId="15" xfId="0" applyNumberFormat="1" applyFont="1" applyBorder="1" applyAlignment="1">
      <alignment horizontal="right" vertical="top" wrapText="1"/>
    </xf>
    <xf numFmtId="3" fontId="11" fillId="0" borderId="15" xfId="0" applyNumberFormat="1" applyFont="1" applyBorder="1" applyAlignment="1">
      <alignment horizontal="right" vertical="top" wrapText="1"/>
    </xf>
    <xf numFmtId="0" fontId="6" fillId="0" borderId="15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 vertical="top" wrapText="1"/>
    </xf>
    <xf numFmtId="4" fontId="11" fillId="0" borderId="21" xfId="0" applyNumberFormat="1" applyFont="1" applyBorder="1" applyAlignment="1" applyProtection="1">
      <alignment vertical="top" wrapText="1"/>
      <protection locked="0"/>
    </xf>
    <xf numFmtId="3" fontId="11" fillId="0" borderId="0" xfId="0" applyNumberFormat="1" applyFont="1" applyBorder="1" applyAlignment="1">
      <alignment horizontal="left" vertical="top" wrapText="1"/>
    </xf>
    <xf numFmtId="0" fontId="15" fillId="0" borderId="17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horizontal="right" vertical="top" wrapText="1"/>
    </xf>
    <xf numFmtId="4" fontId="11" fillId="0" borderId="15" xfId="0" applyNumberFormat="1" applyFont="1" applyBorder="1" applyAlignment="1">
      <alignment horizontal="righ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vertical="top" wrapText="1"/>
    </xf>
    <xf numFmtId="0" fontId="6" fillId="0" borderId="18" xfId="0" applyNumberFormat="1" applyFont="1" applyBorder="1" applyAlignment="1">
      <alignment vertical="top" wrapText="1"/>
    </xf>
    <xf numFmtId="0" fontId="6" fillId="0" borderId="0" xfId="0" applyNumberFormat="1" applyFont="1" applyBorder="1" applyAlignment="1" quotePrefix="1">
      <alignment vertical="top" wrapText="1"/>
    </xf>
    <xf numFmtId="0" fontId="6" fillId="0" borderId="22" xfId="0" applyNumberFormat="1" applyFont="1" applyBorder="1" applyAlignment="1">
      <alignment vertical="top" wrapText="1"/>
    </xf>
    <xf numFmtId="0" fontId="6" fillId="0" borderId="23" xfId="0" applyNumberFormat="1" applyFont="1" applyBorder="1" applyAlignment="1">
      <alignment vertical="top" wrapText="1"/>
    </xf>
    <xf numFmtId="0" fontId="0" fillId="0" borderId="24" xfId="0" applyNumberFormat="1" applyFont="1" applyBorder="1" applyAlignment="1">
      <alignment vertical="top" wrapText="1"/>
    </xf>
    <xf numFmtId="0" fontId="5" fillId="0" borderId="22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24" xfId="0" applyNumberFormat="1" applyFont="1" applyBorder="1" applyAlignment="1">
      <alignment vertical="top" wrapText="1"/>
    </xf>
    <xf numFmtId="0" fontId="7" fillId="0" borderId="25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165" fontId="6" fillId="0" borderId="26" xfId="0" applyNumberFormat="1" applyFont="1" applyBorder="1" applyAlignment="1">
      <alignment vertical="top" wrapText="1"/>
    </xf>
    <xf numFmtId="0" fontId="7" fillId="0" borderId="27" xfId="0" applyNumberFormat="1" applyFont="1" applyBorder="1" applyAlignment="1">
      <alignment vertical="top" wrapText="1"/>
    </xf>
    <xf numFmtId="0" fontId="6" fillId="0" borderId="28" xfId="0" applyNumberFormat="1" applyFont="1" applyBorder="1" applyAlignment="1">
      <alignment vertical="top" wrapText="1"/>
    </xf>
    <xf numFmtId="165" fontId="7" fillId="0" borderId="28" xfId="0" applyNumberFormat="1" applyFont="1" applyBorder="1" applyAlignment="1">
      <alignment vertical="top" wrapText="1"/>
    </xf>
    <xf numFmtId="165" fontId="6" fillId="0" borderId="28" xfId="0" applyNumberFormat="1" applyFont="1" applyBorder="1" applyAlignment="1">
      <alignment vertical="top" wrapText="1"/>
    </xf>
    <xf numFmtId="165" fontId="6" fillId="0" borderId="29" xfId="0" applyNumberFormat="1" applyFont="1" applyBorder="1" applyAlignment="1">
      <alignment vertical="top" wrapText="1"/>
    </xf>
    <xf numFmtId="165" fontId="16" fillId="0" borderId="0" xfId="0" applyNumberFormat="1" applyFont="1" applyBorder="1" applyAlignment="1">
      <alignment horizontal="right" vertical="top" wrapText="1"/>
    </xf>
    <xf numFmtId="0" fontId="16" fillId="0" borderId="0" xfId="0" applyNumberFormat="1" applyFont="1" applyBorder="1" applyAlignment="1">
      <alignment horizontal="left" vertical="top" wrapText="1"/>
    </xf>
    <xf numFmtId="165" fontId="17" fillId="0" borderId="0" xfId="0" applyNumberFormat="1" applyFont="1" applyBorder="1" applyAlignment="1">
      <alignment horizontal="right" vertical="top" wrapText="1" indent="1"/>
    </xf>
    <xf numFmtId="0" fontId="17" fillId="0" borderId="0" xfId="0" applyNumberFormat="1" applyFont="1" applyBorder="1" applyAlignment="1">
      <alignment horizontal="left" vertical="top" wrapText="1" indent="1"/>
    </xf>
    <xf numFmtId="0" fontId="10" fillId="0" borderId="30" xfId="0" applyNumberFormat="1" applyFont="1" applyBorder="1" applyAlignment="1">
      <alignment vertical="top" wrapText="1"/>
    </xf>
    <xf numFmtId="0" fontId="10" fillId="0" borderId="22" xfId="0" applyNumberFormat="1" applyFont="1" applyBorder="1" applyAlignment="1">
      <alignment vertical="top" wrapText="1"/>
    </xf>
    <xf numFmtId="0" fontId="6" fillId="0" borderId="31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32" xfId="0" applyNumberFormat="1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165" fontId="7" fillId="0" borderId="13" xfId="0" applyNumberFormat="1" applyFont="1" applyBorder="1" applyAlignment="1">
      <alignment horizontal="right" vertical="top" wrapText="1"/>
    </xf>
    <xf numFmtId="165" fontId="7" fillId="0" borderId="14" xfId="0" applyNumberFormat="1" applyFont="1" applyBorder="1" applyAlignment="1">
      <alignment horizontal="right" vertical="top" wrapText="1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horizontal="right" vertical="top" wrapText="1"/>
    </xf>
    <xf numFmtId="165" fontId="7" fillId="0" borderId="12" xfId="0" applyNumberFormat="1" applyFont="1" applyBorder="1" applyAlignment="1">
      <alignment horizontal="right" vertical="top" wrapText="1"/>
    </xf>
    <xf numFmtId="0" fontId="11" fillId="0" borderId="17" xfId="0" applyNumberFormat="1" applyFont="1" applyBorder="1" applyAlignment="1">
      <alignment vertical="top" wrapText="1"/>
    </xf>
    <xf numFmtId="0" fontId="15" fillId="0" borderId="17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horizontal="right" vertical="top" wrapText="1"/>
    </xf>
    <xf numFmtId="0" fontId="7" fillId="0" borderId="11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33" borderId="33" xfId="0" applyFont="1" applyFill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9" fillId="0" borderId="0" xfId="0" applyFont="1" applyAlignment="1">
      <alignment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b/>
        <i val="0"/>
        <color indexed="1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69</xdr:row>
      <xdr:rowOff>76200</xdr:rowOff>
    </xdr:from>
    <xdr:to>
      <xdr:col>7</xdr:col>
      <xdr:colOff>962025</xdr:colOff>
      <xdr:row>76</xdr:row>
      <xdr:rowOff>0</xdr:rowOff>
    </xdr:to>
    <xdr:sp textlink="Paramètres!$C$3">
      <xdr:nvSpPr>
        <xdr:cNvPr id="1" name="AutoShape 1"/>
        <xdr:cNvSpPr>
          <a:spLocks/>
        </xdr:cNvSpPr>
      </xdr:nvSpPr>
      <xdr:spPr>
        <a:xfrm>
          <a:off x="3067050" y="7962900"/>
          <a:ext cx="3467100" cy="723900"/>
        </a:xfrm>
        <a:prstGeom prst="roundRect">
          <a:avLst/>
        </a:prstGeom>
        <a:solidFill>
          <a:srgbClr val="DFDFD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DPGF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1"/>
  <sheetViews>
    <sheetView showGridLines="0" tabSelected="1" zoomScaleSheetLayoutView="100" zoomScalePageLayoutView="0" workbookViewId="0" topLeftCell="B2">
      <pane ySplit="2" topLeftCell="A8" activePane="bottomLeft" state="frozen"/>
      <selection pane="topLeft" activeCell="B2" sqref="B2"/>
      <selection pane="bottomLeft" activeCell="I27" sqref="I27"/>
    </sheetView>
  </sheetViews>
  <sheetFormatPr defaultColWidth="10.7109375" defaultRowHeight="15" customHeight="1"/>
  <cols>
    <col min="1" max="1" width="10.7109375" style="26" hidden="1" customWidth="1"/>
    <col min="2" max="2" width="6.57421875" style="26" customWidth="1"/>
    <col min="3" max="3" width="36.00390625" style="26" customWidth="1"/>
    <col min="4" max="7" width="8.140625" style="26" customWidth="1"/>
    <col min="8" max="8" width="10.7109375" style="26" hidden="1" customWidth="1"/>
    <col min="9" max="10" width="12.57421875" style="26" customWidth="1"/>
    <col min="11" max="14" width="10.7109375" style="26" hidden="1" customWidth="1"/>
    <col min="15" max="17" width="0" style="26" hidden="1" customWidth="1"/>
    <col min="18" max="16384" width="10.7109375" style="26" customWidth="1"/>
  </cols>
  <sheetData>
    <row r="1" spans="1:17" ht="15" customHeight="1" hidden="1">
      <c r="A1" s="26" t="s">
        <v>31</v>
      </c>
      <c r="B1" s="26" t="s">
        <v>32</v>
      </c>
      <c r="C1" s="26" t="s">
        <v>33</v>
      </c>
      <c r="D1" s="26" t="s">
        <v>34</v>
      </c>
      <c r="E1" s="26" t="s">
        <v>35</v>
      </c>
      <c r="F1" s="26" t="s">
        <v>36</v>
      </c>
      <c r="G1" s="26" t="s">
        <v>37</v>
      </c>
      <c r="H1" s="26" t="s">
        <v>38</v>
      </c>
      <c r="I1" s="26" t="s">
        <v>39</v>
      </c>
      <c r="J1" s="26" t="s">
        <v>40</v>
      </c>
      <c r="K1" s="26" t="s">
        <v>41</v>
      </c>
      <c r="M1" s="26" t="s">
        <v>42</v>
      </c>
      <c r="N1" s="26" t="s">
        <v>43</v>
      </c>
      <c r="O1" s="26" t="s">
        <v>44</v>
      </c>
      <c r="P1" s="26" t="s">
        <v>45</v>
      </c>
      <c r="Q1" s="26" t="s">
        <v>46</v>
      </c>
    </row>
    <row r="3" spans="1:17" ht="22.5">
      <c r="A3" s="26" t="s">
        <v>47</v>
      </c>
      <c r="B3" s="48" t="s">
        <v>48</v>
      </c>
      <c r="C3" s="114" t="s">
        <v>49</v>
      </c>
      <c r="D3" s="114"/>
      <c r="E3" s="114"/>
      <c r="F3" s="48" t="s">
        <v>36</v>
      </c>
      <c r="G3" s="48" t="s">
        <v>50</v>
      </c>
      <c r="H3" s="48" t="s">
        <v>51</v>
      </c>
      <c r="I3" s="48" t="s">
        <v>52</v>
      </c>
      <c r="J3" s="48" t="s">
        <v>53</v>
      </c>
      <c r="K3" s="48" t="s">
        <v>54</v>
      </c>
      <c r="L3" s="48" t="s">
        <v>55</v>
      </c>
      <c r="M3" s="48" t="s">
        <v>56</v>
      </c>
      <c r="N3" s="48" t="s">
        <v>57</v>
      </c>
      <c r="O3" s="48" t="s">
        <v>58</v>
      </c>
      <c r="P3" s="48" t="s">
        <v>59</v>
      </c>
      <c r="Q3" s="48" t="s">
        <v>60</v>
      </c>
    </row>
    <row r="4" spans="1:10" ht="31.5">
      <c r="A4" s="26">
        <v>2</v>
      </c>
      <c r="B4" s="50" t="s">
        <v>61</v>
      </c>
      <c r="C4" s="112" t="s">
        <v>62</v>
      </c>
      <c r="D4" s="112"/>
      <c r="E4" s="112"/>
      <c r="F4" s="49"/>
      <c r="G4" s="49"/>
      <c r="H4" s="49"/>
      <c r="I4" s="49"/>
      <c r="J4" s="50"/>
    </row>
    <row r="5" ht="15" customHeight="1" hidden="1">
      <c r="A5" s="26">
        <v>6</v>
      </c>
    </row>
    <row r="6" ht="15" customHeight="1" hidden="1">
      <c r="A6" s="26" t="s">
        <v>63</v>
      </c>
    </row>
    <row r="7" spans="1:10" ht="15.75">
      <c r="A7" s="26">
        <v>3</v>
      </c>
      <c r="B7" s="51" t="s">
        <v>64</v>
      </c>
      <c r="C7" s="115" t="s">
        <v>65</v>
      </c>
      <c r="D7" s="115"/>
      <c r="E7" s="115"/>
      <c r="F7" s="49"/>
      <c r="G7" s="49"/>
      <c r="H7" s="49"/>
      <c r="I7" s="49"/>
      <c r="J7" s="52"/>
    </row>
    <row r="8" spans="1:10" ht="15.75" thickBot="1">
      <c r="A8" s="26">
        <v>4</v>
      </c>
      <c r="B8" s="51" t="s">
        <v>66</v>
      </c>
      <c r="C8" s="113" t="s">
        <v>67</v>
      </c>
      <c r="D8" s="113"/>
      <c r="E8" s="113"/>
      <c r="F8" s="53"/>
      <c r="G8" s="53"/>
      <c r="H8" s="53"/>
      <c r="I8" s="53"/>
      <c r="J8" s="54"/>
    </row>
    <row r="9" ht="15" customHeight="1" hidden="1">
      <c r="A9" s="26" t="s">
        <v>68</v>
      </c>
    </row>
    <row r="10" ht="15" customHeight="1" hidden="1">
      <c r="A10" s="26" t="s">
        <v>68</v>
      </c>
    </row>
    <row r="11" ht="15" customHeight="1" hidden="1">
      <c r="A11" s="26" t="s">
        <v>68</v>
      </c>
    </row>
    <row r="12" ht="15" customHeight="1" hidden="1">
      <c r="A12" s="26" t="s">
        <v>68</v>
      </c>
    </row>
    <row r="13" ht="15" customHeight="1" hidden="1">
      <c r="A13" s="26" t="s">
        <v>68</v>
      </c>
    </row>
    <row r="14" ht="15" customHeight="1" hidden="1">
      <c r="A14" s="26" t="s">
        <v>68</v>
      </c>
    </row>
    <row r="15" ht="15" customHeight="1" hidden="1">
      <c r="A15" s="26" t="s">
        <v>68</v>
      </c>
    </row>
    <row r="16" ht="15" customHeight="1" hidden="1">
      <c r="A16" s="26" t="s">
        <v>68</v>
      </c>
    </row>
    <row r="17" ht="15" customHeight="1" hidden="1">
      <c r="A17" s="26" t="s">
        <v>68</v>
      </c>
    </row>
    <row r="18" ht="15" customHeight="1" hidden="1">
      <c r="A18" s="26" t="s">
        <v>68</v>
      </c>
    </row>
    <row r="19" ht="15" customHeight="1" hidden="1">
      <c r="A19" s="26" t="s">
        <v>68</v>
      </c>
    </row>
    <row r="20" ht="15" customHeight="1" hidden="1">
      <c r="A20" s="26" t="s">
        <v>68</v>
      </c>
    </row>
    <row r="21" ht="15" customHeight="1" hidden="1">
      <c r="A21" s="26" t="s">
        <v>68</v>
      </c>
    </row>
    <row r="22" ht="15" customHeight="1" hidden="1">
      <c r="A22" s="26" t="s">
        <v>68</v>
      </c>
    </row>
    <row r="23" ht="15" customHeight="1" hidden="1">
      <c r="A23" s="26" t="s">
        <v>68</v>
      </c>
    </row>
    <row r="24" ht="15" customHeight="1" hidden="1">
      <c r="A24" s="26" t="s">
        <v>68</v>
      </c>
    </row>
    <row r="25" ht="15" customHeight="1" hidden="1">
      <c r="A25" s="26" t="s">
        <v>68</v>
      </c>
    </row>
    <row r="26" ht="15" customHeight="1" hidden="1">
      <c r="A26" s="26" t="s">
        <v>68</v>
      </c>
    </row>
    <row r="27" spans="1:13" ht="12.75" thickBot="1" thickTop="1">
      <c r="A27" s="26">
        <v>9</v>
      </c>
      <c r="B27" s="57" t="s">
        <v>69</v>
      </c>
      <c r="C27" s="107" t="s">
        <v>70</v>
      </c>
      <c r="D27" s="107"/>
      <c r="E27" s="107"/>
      <c r="F27" s="59" t="s">
        <v>71</v>
      </c>
      <c r="G27" s="60">
        <v>1</v>
      </c>
      <c r="H27" s="61"/>
      <c r="I27" s="63"/>
      <c r="J27" s="62">
        <f>IF(AND(G27="",H27=""),0,ROUND(ROUND(I27,2)*ROUND(IF(H27="",G27,H27),0),2))</f>
        <v>0</v>
      </c>
      <c r="M27" s="56">
        <v>0.2</v>
      </c>
    </row>
    <row r="28" ht="15" customHeight="1" hidden="1" thickTop="1">
      <c r="A28" s="26" t="s">
        <v>72</v>
      </c>
    </row>
    <row r="29" spans="1:10" ht="12.75" thickBot="1" thickTop="1">
      <c r="A29" s="26" t="s">
        <v>73</v>
      </c>
      <c r="B29" s="57"/>
      <c r="C29" s="26" t="s">
        <v>74</v>
      </c>
      <c r="G29" s="55">
        <v>1</v>
      </c>
      <c r="I29" s="64" t="s">
        <v>75</v>
      </c>
      <c r="J29" s="58"/>
    </row>
    <row r="30" ht="15" customHeight="1" hidden="1">
      <c r="A30" s="26" t="s">
        <v>76</v>
      </c>
    </row>
    <row r="31" spans="1:13" ht="12.75" thickBot="1" thickTop="1">
      <c r="A31" s="26">
        <v>9</v>
      </c>
      <c r="B31" s="57" t="s">
        <v>77</v>
      </c>
      <c r="C31" s="107" t="s">
        <v>78</v>
      </c>
      <c r="D31" s="107"/>
      <c r="E31" s="107"/>
      <c r="F31" s="59" t="s">
        <v>71</v>
      </c>
      <c r="G31" s="60">
        <v>1</v>
      </c>
      <c r="H31" s="61"/>
      <c r="I31" s="63"/>
      <c r="J31" s="62">
        <f>IF(AND(G31="",H31=""),0,ROUND(ROUND(I31,2)*ROUND(IF(H31="",G31,H31),0),2))</f>
        <v>0</v>
      </c>
      <c r="M31" s="56">
        <v>0.2</v>
      </c>
    </row>
    <row r="32" ht="15" customHeight="1" hidden="1" thickTop="1">
      <c r="A32" s="26" t="s">
        <v>72</v>
      </c>
    </row>
    <row r="33" spans="1:10" ht="12.75" thickBot="1" thickTop="1">
      <c r="A33" s="26" t="s">
        <v>73</v>
      </c>
      <c r="B33" s="57"/>
      <c r="C33" s="26" t="s">
        <v>74</v>
      </c>
      <c r="G33" s="55">
        <v>1</v>
      </c>
      <c r="I33" s="64" t="s">
        <v>75</v>
      </c>
      <c r="J33" s="58"/>
    </row>
    <row r="34" ht="15" customHeight="1" hidden="1">
      <c r="A34" s="26" t="s">
        <v>76</v>
      </c>
    </row>
    <row r="35" spans="1:13" ht="22.5" customHeight="1" thickBot="1" thickTop="1">
      <c r="A35" s="26">
        <v>9</v>
      </c>
      <c r="B35" s="57" t="s">
        <v>79</v>
      </c>
      <c r="C35" s="107" t="s">
        <v>80</v>
      </c>
      <c r="D35" s="107"/>
      <c r="E35" s="107"/>
      <c r="F35" s="59" t="s">
        <v>71</v>
      </c>
      <c r="G35" s="60">
        <v>1</v>
      </c>
      <c r="H35" s="61"/>
      <c r="I35" s="63"/>
      <c r="J35" s="62">
        <f>IF(AND(G35="",H35=""),0,ROUND(ROUND(I35,2)*ROUND(IF(H35="",G35,H35),0),2))</f>
        <v>0</v>
      </c>
      <c r="M35" s="56">
        <v>0.2</v>
      </c>
    </row>
    <row r="36" ht="15" customHeight="1" hidden="1" thickTop="1">
      <c r="A36" s="26" t="s">
        <v>72</v>
      </c>
    </row>
    <row r="37" spans="1:10" ht="12.75" thickBot="1" thickTop="1">
      <c r="A37" s="26" t="s">
        <v>73</v>
      </c>
      <c r="B37" s="57"/>
      <c r="C37" s="26" t="s">
        <v>74</v>
      </c>
      <c r="G37" s="55">
        <v>1</v>
      </c>
      <c r="I37" s="64" t="s">
        <v>75</v>
      </c>
      <c r="J37" s="58"/>
    </row>
    <row r="38" ht="15" customHeight="1" hidden="1">
      <c r="A38" s="26" t="s">
        <v>76</v>
      </c>
    </row>
    <row r="39" spans="1:13" ht="22.5" customHeight="1" thickBot="1" thickTop="1">
      <c r="A39" s="26">
        <v>9</v>
      </c>
      <c r="B39" s="57" t="s">
        <v>81</v>
      </c>
      <c r="C39" s="107" t="s">
        <v>82</v>
      </c>
      <c r="D39" s="107"/>
      <c r="E39" s="107"/>
      <c r="F39" s="59" t="s">
        <v>71</v>
      </c>
      <c r="G39" s="60">
        <v>1</v>
      </c>
      <c r="H39" s="61"/>
      <c r="I39" s="63"/>
      <c r="J39" s="62">
        <f>IF(AND(G39="",H39=""),0,ROUND(ROUND(I39,2)*ROUND(IF(H39="",G39,H39),0),2))</f>
        <v>0</v>
      </c>
      <c r="M39" s="56">
        <v>0.2</v>
      </c>
    </row>
    <row r="40" ht="15" customHeight="1" hidden="1" thickTop="1">
      <c r="A40" s="26" t="s">
        <v>72</v>
      </c>
    </row>
    <row r="41" spans="1:10" ht="12.75" thickBot="1" thickTop="1">
      <c r="A41" s="26" t="s">
        <v>73</v>
      </c>
      <c r="B41" s="57"/>
      <c r="C41" s="26" t="s">
        <v>74</v>
      </c>
      <c r="G41" s="55">
        <v>1</v>
      </c>
      <c r="I41" s="64" t="s">
        <v>75</v>
      </c>
      <c r="J41" s="58"/>
    </row>
    <row r="42" ht="15" customHeight="1" hidden="1">
      <c r="A42" s="26" t="s">
        <v>76</v>
      </c>
    </row>
    <row r="43" spans="1:13" ht="12.75" thickBot="1" thickTop="1">
      <c r="A43" s="26">
        <v>9</v>
      </c>
      <c r="B43" s="57" t="s">
        <v>83</v>
      </c>
      <c r="C43" s="107" t="s">
        <v>84</v>
      </c>
      <c r="D43" s="107"/>
      <c r="E43" s="107"/>
      <c r="F43" s="59" t="s">
        <v>71</v>
      </c>
      <c r="G43" s="60">
        <v>1</v>
      </c>
      <c r="H43" s="61"/>
      <c r="I43" s="63"/>
      <c r="J43" s="62">
        <f>IF(AND(G43="",H43=""),0,ROUND(ROUND(I43,2)*ROUND(IF(H43="",G43,H43),0),2))</f>
        <v>0</v>
      </c>
      <c r="M43" s="56">
        <v>0.2</v>
      </c>
    </row>
    <row r="44" ht="15" customHeight="1" hidden="1" thickTop="1">
      <c r="A44" s="26" t="s">
        <v>72</v>
      </c>
    </row>
    <row r="45" spans="1:10" ht="12" thickTop="1">
      <c r="A45" s="26" t="s">
        <v>85</v>
      </c>
      <c r="B45" s="65"/>
      <c r="C45" s="108" t="s">
        <v>86</v>
      </c>
      <c r="D45" s="108"/>
      <c r="E45" s="108"/>
      <c r="F45" s="108"/>
      <c r="G45" s="108"/>
      <c r="H45" s="108"/>
      <c r="I45" s="108"/>
      <c r="J45" s="65"/>
    </row>
    <row r="46" ht="15" customHeight="1" hidden="1">
      <c r="A46" s="26" t="s">
        <v>72</v>
      </c>
    </row>
    <row r="47" spans="1:10" ht="12" thickBot="1">
      <c r="A47" s="26" t="s">
        <v>73</v>
      </c>
      <c r="B47" s="57"/>
      <c r="C47" s="26" t="s">
        <v>74</v>
      </c>
      <c r="G47" s="55">
        <v>1</v>
      </c>
      <c r="I47" s="64" t="s">
        <v>75</v>
      </c>
      <c r="J47" s="58"/>
    </row>
    <row r="48" ht="15" customHeight="1" hidden="1">
      <c r="A48" s="26" t="s">
        <v>76</v>
      </c>
    </row>
    <row r="49" spans="1:13" ht="12.75" thickBot="1" thickTop="1">
      <c r="A49" s="26">
        <v>9</v>
      </c>
      <c r="B49" s="57" t="s">
        <v>87</v>
      </c>
      <c r="C49" s="107" t="s">
        <v>88</v>
      </c>
      <c r="D49" s="107"/>
      <c r="E49" s="107"/>
      <c r="F49" s="59" t="s">
        <v>71</v>
      </c>
      <c r="G49" s="60">
        <v>2</v>
      </c>
      <c r="H49" s="61"/>
      <c r="I49" s="63"/>
      <c r="J49" s="62">
        <f>IF(AND(G49="",H49=""),0,ROUND(ROUND(I49,2)*ROUND(IF(H49="",G49,H49),0),2))</f>
        <v>0</v>
      </c>
      <c r="M49" s="56">
        <v>0.2</v>
      </c>
    </row>
    <row r="50" ht="15" customHeight="1" hidden="1" thickTop="1">
      <c r="A50" s="26" t="s">
        <v>72</v>
      </c>
    </row>
    <row r="51" spans="1:10" ht="12" thickTop="1">
      <c r="A51" s="26" t="s">
        <v>85</v>
      </c>
      <c r="B51" s="65"/>
      <c r="C51" s="108" t="s">
        <v>89</v>
      </c>
      <c r="D51" s="108"/>
      <c r="E51" s="108"/>
      <c r="F51" s="108"/>
      <c r="G51" s="108"/>
      <c r="H51" s="108"/>
      <c r="I51" s="108"/>
      <c r="J51" s="65"/>
    </row>
    <row r="52" ht="15" customHeight="1" hidden="1">
      <c r="A52" s="26" t="s">
        <v>72</v>
      </c>
    </row>
    <row r="53" spans="1:10" ht="12" thickBot="1">
      <c r="A53" s="26" t="s">
        <v>73</v>
      </c>
      <c r="B53" s="57"/>
      <c r="C53" s="26" t="s">
        <v>74</v>
      </c>
      <c r="G53" s="55">
        <v>2</v>
      </c>
      <c r="I53" s="64" t="s">
        <v>75</v>
      </c>
      <c r="J53" s="58"/>
    </row>
    <row r="54" ht="15" customHeight="1" hidden="1">
      <c r="A54" s="26" t="s">
        <v>76</v>
      </c>
    </row>
    <row r="55" spans="1:13" ht="12.75" thickBot="1" thickTop="1">
      <c r="A55" s="26">
        <v>9</v>
      </c>
      <c r="B55" s="57" t="s">
        <v>90</v>
      </c>
      <c r="C55" s="107" t="s">
        <v>91</v>
      </c>
      <c r="D55" s="107"/>
      <c r="E55" s="107"/>
      <c r="F55" s="59" t="s">
        <v>71</v>
      </c>
      <c r="G55" s="60">
        <v>1</v>
      </c>
      <c r="H55" s="61"/>
      <c r="I55" s="63"/>
      <c r="J55" s="62">
        <f>IF(AND(G55="",H55=""),0,ROUND(ROUND(I55,2)*ROUND(IF(H55="",G55,H55),0),2))</f>
        <v>0</v>
      </c>
      <c r="M55" s="56">
        <v>0.2</v>
      </c>
    </row>
    <row r="56" ht="15" customHeight="1" hidden="1" thickTop="1">
      <c r="A56" s="26" t="s">
        <v>72</v>
      </c>
    </row>
    <row r="57" spans="1:10" ht="12" thickTop="1">
      <c r="A57" s="26" t="s">
        <v>85</v>
      </c>
      <c r="B57" s="65"/>
      <c r="C57" s="108" t="s">
        <v>92</v>
      </c>
      <c r="D57" s="108"/>
      <c r="E57" s="108"/>
      <c r="F57" s="108"/>
      <c r="G57" s="108"/>
      <c r="H57" s="108"/>
      <c r="I57" s="108"/>
      <c r="J57" s="65"/>
    </row>
    <row r="58" ht="15" customHeight="1" hidden="1">
      <c r="A58" s="26" t="s">
        <v>72</v>
      </c>
    </row>
    <row r="59" spans="1:10" ht="12" thickBot="1">
      <c r="A59" s="26" t="s">
        <v>73</v>
      </c>
      <c r="B59" s="57"/>
      <c r="C59" s="26" t="s">
        <v>74</v>
      </c>
      <c r="G59" s="55">
        <v>1</v>
      </c>
      <c r="I59" s="64" t="s">
        <v>75</v>
      </c>
      <c r="J59" s="58"/>
    </row>
    <row r="60" ht="15" customHeight="1" hidden="1">
      <c r="A60" s="26" t="s">
        <v>76</v>
      </c>
    </row>
    <row r="61" spans="1:13" ht="12.75" thickBot="1" thickTop="1">
      <c r="A61" s="26">
        <v>9</v>
      </c>
      <c r="B61" s="57" t="s">
        <v>93</v>
      </c>
      <c r="C61" s="107" t="s">
        <v>94</v>
      </c>
      <c r="D61" s="107"/>
      <c r="E61" s="107"/>
      <c r="F61" s="59" t="s">
        <v>71</v>
      </c>
      <c r="G61" s="60">
        <v>5</v>
      </c>
      <c r="H61" s="61"/>
      <c r="I61" s="63"/>
      <c r="J61" s="62">
        <f>IF(AND(G61="",H61=""),0,ROUND(ROUND(I61,2)*ROUND(IF(H61="",G61,H61),0),2))</f>
        <v>0</v>
      </c>
      <c r="M61" s="56">
        <v>0.2</v>
      </c>
    </row>
    <row r="62" ht="15" customHeight="1" hidden="1" thickTop="1">
      <c r="A62" s="26" t="s">
        <v>72</v>
      </c>
    </row>
    <row r="63" spans="1:10" ht="12" thickTop="1">
      <c r="A63" s="26" t="s">
        <v>85</v>
      </c>
      <c r="B63" s="65"/>
      <c r="C63" s="108" t="s">
        <v>95</v>
      </c>
      <c r="D63" s="108"/>
      <c r="E63" s="108"/>
      <c r="F63" s="108"/>
      <c r="G63" s="108"/>
      <c r="H63" s="108"/>
      <c r="I63" s="108"/>
      <c r="J63" s="65"/>
    </row>
    <row r="64" ht="15" customHeight="1" hidden="1">
      <c r="A64" s="26" t="s">
        <v>72</v>
      </c>
    </row>
    <row r="65" spans="1:10" ht="12" thickBot="1">
      <c r="A65" s="26" t="s">
        <v>73</v>
      </c>
      <c r="B65" s="57"/>
      <c r="C65" s="26" t="s">
        <v>74</v>
      </c>
      <c r="G65" s="55">
        <v>5</v>
      </c>
      <c r="I65" s="64" t="s">
        <v>75</v>
      </c>
      <c r="J65" s="58"/>
    </row>
    <row r="66" ht="15" customHeight="1" hidden="1">
      <c r="A66" s="26" t="s">
        <v>76</v>
      </c>
    </row>
    <row r="67" spans="1:13" ht="12.75" thickBot="1" thickTop="1">
      <c r="A67" s="26">
        <v>9</v>
      </c>
      <c r="B67" s="57" t="s">
        <v>96</v>
      </c>
      <c r="C67" s="107" t="s">
        <v>97</v>
      </c>
      <c r="D67" s="107"/>
      <c r="E67" s="107"/>
      <c r="F67" s="59" t="s">
        <v>71</v>
      </c>
      <c r="G67" s="60">
        <v>6</v>
      </c>
      <c r="H67" s="61"/>
      <c r="I67" s="63"/>
      <c r="J67" s="62">
        <f>IF(AND(G67="",H67=""),0,ROUND(ROUND(I67,2)*ROUND(IF(H67="",G67,H67),0),2))</f>
        <v>0</v>
      </c>
      <c r="M67" s="56">
        <v>0.2</v>
      </c>
    </row>
    <row r="68" ht="15" customHeight="1" hidden="1" thickTop="1">
      <c r="A68" s="26" t="s">
        <v>72</v>
      </c>
    </row>
    <row r="69" spans="1:10" ht="12" thickTop="1">
      <c r="A69" s="26" t="s">
        <v>85</v>
      </c>
      <c r="B69" s="65"/>
      <c r="C69" s="108" t="s">
        <v>95</v>
      </c>
      <c r="D69" s="108"/>
      <c r="E69" s="108"/>
      <c r="F69" s="108"/>
      <c r="G69" s="108"/>
      <c r="H69" s="108"/>
      <c r="I69" s="108"/>
      <c r="J69" s="65"/>
    </row>
    <row r="70" ht="15" customHeight="1" hidden="1">
      <c r="A70" s="26" t="s">
        <v>72</v>
      </c>
    </row>
    <row r="71" spans="1:10" ht="12" thickBot="1">
      <c r="A71" s="26" t="s">
        <v>73</v>
      </c>
      <c r="B71" s="57"/>
      <c r="C71" s="26" t="s">
        <v>74</v>
      </c>
      <c r="G71" s="55">
        <v>6</v>
      </c>
      <c r="I71" s="64" t="s">
        <v>75</v>
      </c>
      <c r="J71" s="58"/>
    </row>
    <row r="72" ht="15" customHeight="1" hidden="1">
      <c r="A72" s="26" t="s">
        <v>76</v>
      </c>
    </row>
    <row r="73" spans="1:13" ht="12.75" thickBot="1" thickTop="1">
      <c r="A73" s="26">
        <v>9</v>
      </c>
      <c r="B73" s="57" t="s">
        <v>98</v>
      </c>
      <c r="C73" s="107" t="s">
        <v>99</v>
      </c>
      <c r="D73" s="107"/>
      <c r="E73" s="107"/>
      <c r="F73" s="59" t="s">
        <v>71</v>
      </c>
      <c r="G73" s="60">
        <v>6</v>
      </c>
      <c r="H73" s="61"/>
      <c r="I73" s="63"/>
      <c r="J73" s="62">
        <f>IF(AND(G73="",H73=""),0,ROUND(ROUND(I73,2)*ROUND(IF(H73="",G73,H73),0),2))</f>
        <v>0</v>
      </c>
      <c r="M73" s="56">
        <v>0.2</v>
      </c>
    </row>
    <row r="74" ht="15" customHeight="1" hidden="1" thickTop="1">
      <c r="A74" s="26" t="s">
        <v>72</v>
      </c>
    </row>
    <row r="75" spans="1:10" ht="12.75" thickBot="1" thickTop="1">
      <c r="A75" s="26" t="s">
        <v>73</v>
      </c>
      <c r="B75" s="57"/>
      <c r="C75" s="26" t="s">
        <v>74</v>
      </c>
      <c r="G75" s="55">
        <v>6</v>
      </c>
      <c r="I75" s="64" t="s">
        <v>75</v>
      </c>
      <c r="J75" s="58"/>
    </row>
    <row r="76" ht="15" customHeight="1" hidden="1">
      <c r="A76" s="26" t="s">
        <v>76</v>
      </c>
    </row>
    <row r="77" spans="1:13" ht="22.5" customHeight="1" thickBot="1" thickTop="1">
      <c r="A77" s="26">
        <v>9</v>
      </c>
      <c r="B77" s="57" t="s">
        <v>100</v>
      </c>
      <c r="C77" s="107" t="s">
        <v>101</v>
      </c>
      <c r="D77" s="107"/>
      <c r="E77" s="107"/>
      <c r="F77" s="59" t="s">
        <v>71</v>
      </c>
      <c r="G77" s="60">
        <v>1</v>
      </c>
      <c r="H77" s="61"/>
      <c r="I77" s="63"/>
      <c r="J77" s="62">
        <f>IF(AND(G77="",H77=""),0,ROUND(ROUND(I77,2)*ROUND(IF(H77="",G77,H77),0),2))</f>
        <v>0</v>
      </c>
      <c r="M77" s="56">
        <v>0.2</v>
      </c>
    </row>
    <row r="78" ht="15" customHeight="1" hidden="1" thickTop="1">
      <c r="A78" s="26" t="s">
        <v>72</v>
      </c>
    </row>
    <row r="79" spans="1:10" ht="12" thickTop="1">
      <c r="A79" s="26" t="s">
        <v>85</v>
      </c>
      <c r="B79" s="65"/>
      <c r="C79" s="108" t="s">
        <v>102</v>
      </c>
      <c r="D79" s="108"/>
      <c r="E79" s="108"/>
      <c r="F79" s="108"/>
      <c r="G79" s="108"/>
      <c r="H79" s="108"/>
      <c r="I79" s="108"/>
      <c r="J79" s="65"/>
    </row>
    <row r="80" ht="15" customHeight="1" hidden="1">
      <c r="A80" s="26" t="s">
        <v>72</v>
      </c>
    </row>
    <row r="81" spans="1:10" ht="12" thickBot="1">
      <c r="A81" s="26" t="s">
        <v>73</v>
      </c>
      <c r="B81" s="57"/>
      <c r="C81" s="26" t="s">
        <v>74</v>
      </c>
      <c r="G81" s="55">
        <v>1</v>
      </c>
      <c r="I81" s="64" t="s">
        <v>75</v>
      </c>
      <c r="J81" s="58"/>
    </row>
    <row r="82" ht="15" customHeight="1" hidden="1">
      <c r="A82" s="26" t="s">
        <v>76</v>
      </c>
    </row>
    <row r="83" spans="1:13" ht="12.75" thickBot="1" thickTop="1">
      <c r="A83" s="26">
        <v>9</v>
      </c>
      <c r="B83" s="57" t="s">
        <v>103</v>
      </c>
      <c r="C83" s="107" t="s">
        <v>104</v>
      </c>
      <c r="D83" s="107"/>
      <c r="E83" s="107"/>
      <c r="F83" s="59" t="s">
        <v>71</v>
      </c>
      <c r="G83" s="60">
        <v>2</v>
      </c>
      <c r="H83" s="61"/>
      <c r="I83" s="63"/>
      <c r="J83" s="62">
        <f>IF(AND(G83="",H83=""),0,ROUND(ROUND(I83,2)*ROUND(IF(H83="",G83,H83),0),2))</f>
        <v>0</v>
      </c>
      <c r="M83" s="56">
        <v>0.2</v>
      </c>
    </row>
    <row r="84" ht="15" customHeight="1" hidden="1" thickTop="1">
      <c r="A84" s="26" t="s">
        <v>72</v>
      </c>
    </row>
    <row r="85" spans="1:10" ht="12" thickTop="1">
      <c r="A85" s="26" t="s">
        <v>85</v>
      </c>
      <c r="B85" s="65"/>
      <c r="C85" s="108" t="s">
        <v>105</v>
      </c>
      <c r="D85" s="108"/>
      <c r="E85" s="108"/>
      <c r="F85" s="108"/>
      <c r="G85" s="108"/>
      <c r="H85" s="108"/>
      <c r="I85" s="108"/>
      <c r="J85" s="65"/>
    </row>
    <row r="86" ht="15" customHeight="1" hidden="1">
      <c r="A86" s="26" t="s">
        <v>72</v>
      </c>
    </row>
    <row r="87" spans="1:10" ht="12" thickBot="1">
      <c r="A87" s="26" t="s">
        <v>73</v>
      </c>
      <c r="B87" s="57"/>
      <c r="C87" s="26" t="s">
        <v>74</v>
      </c>
      <c r="G87" s="55">
        <v>2</v>
      </c>
      <c r="I87" s="64" t="s">
        <v>75</v>
      </c>
      <c r="J87" s="58"/>
    </row>
    <row r="88" ht="15" customHeight="1" hidden="1">
      <c r="A88" s="26" t="s">
        <v>76</v>
      </c>
    </row>
    <row r="89" spans="1:13" ht="12.75" thickBot="1" thickTop="1">
      <c r="A89" s="26">
        <v>9</v>
      </c>
      <c r="B89" s="57" t="s">
        <v>106</v>
      </c>
      <c r="C89" s="107" t="s">
        <v>107</v>
      </c>
      <c r="D89" s="107"/>
      <c r="E89" s="107"/>
      <c r="F89" s="59" t="s">
        <v>71</v>
      </c>
      <c r="G89" s="60">
        <v>2</v>
      </c>
      <c r="H89" s="61"/>
      <c r="I89" s="63"/>
      <c r="J89" s="62">
        <f>IF(AND(G89="",H89=""),0,ROUND(ROUND(I89,2)*ROUND(IF(H89="",G89,H89),0),2))</f>
        <v>0</v>
      </c>
      <c r="M89" s="56">
        <v>0.2</v>
      </c>
    </row>
    <row r="90" ht="15" customHeight="1" hidden="1" thickTop="1">
      <c r="A90" s="26" t="s">
        <v>72</v>
      </c>
    </row>
    <row r="91" spans="1:10" ht="12" thickTop="1">
      <c r="A91" s="26" t="s">
        <v>85</v>
      </c>
      <c r="B91" s="65"/>
      <c r="C91" s="108" t="s">
        <v>108</v>
      </c>
      <c r="D91" s="108"/>
      <c r="E91" s="108"/>
      <c r="F91" s="108"/>
      <c r="G91" s="108"/>
      <c r="H91" s="108"/>
      <c r="I91" s="108"/>
      <c r="J91" s="65"/>
    </row>
    <row r="92" ht="15" customHeight="1" hidden="1">
      <c r="A92" s="26" t="s">
        <v>72</v>
      </c>
    </row>
    <row r="93" spans="1:10" ht="12" thickBot="1">
      <c r="A93" s="26" t="s">
        <v>73</v>
      </c>
      <c r="B93" s="57"/>
      <c r="C93" s="26" t="s">
        <v>74</v>
      </c>
      <c r="G93" s="55">
        <v>2</v>
      </c>
      <c r="I93" s="64" t="s">
        <v>75</v>
      </c>
      <c r="J93" s="58"/>
    </row>
    <row r="94" ht="15" customHeight="1" hidden="1">
      <c r="A94" s="26" t="s">
        <v>76</v>
      </c>
    </row>
    <row r="95" spans="1:13" ht="12.75" thickBot="1" thickTop="1">
      <c r="A95" s="26">
        <v>9</v>
      </c>
      <c r="B95" s="57" t="s">
        <v>109</v>
      </c>
      <c r="C95" s="107" t="s">
        <v>110</v>
      </c>
      <c r="D95" s="107"/>
      <c r="E95" s="107"/>
      <c r="F95" s="59" t="s">
        <v>71</v>
      </c>
      <c r="G95" s="60">
        <v>1</v>
      </c>
      <c r="H95" s="61"/>
      <c r="I95" s="63"/>
      <c r="J95" s="62">
        <f>IF(AND(G95="",H95=""),0,ROUND(ROUND(I95,2)*ROUND(IF(H95="",G95,H95),0),2))</f>
        <v>0</v>
      </c>
      <c r="M95" s="56">
        <v>0.2</v>
      </c>
    </row>
    <row r="96" ht="15" customHeight="1" hidden="1" thickTop="1">
      <c r="A96" s="26" t="s">
        <v>72</v>
      </c>
    </row>
    <row r="97" spans="1:10" ht="12.75" thickBot="1" thickTop="1">
      <c r="A97" s="26" t="s">
        <v>73</v>
      </c>
      <c r="B97" s="57"/>
      <c r="C97" s="26" t="s">
        <v>74</v>
      </c>
      <c r="G97" s="55">
        <v>1</v>
      </c>
      <c r="I97" s="64" t="s">
        <v>75</v>
      </c>
      <c r="J97" s="58"/>
    </row>
    <row r="98" ht="15" customHeight="1" hidden="1">
      <c r="A98" s="26" t="s">
        <v>76</v>
      </c>
    </row>
    <row r="99" spans="1:13" ht="12.75" thickBot="1" thickTop="1">
      <c r="A99" s="26">
        <v>9</v>
      </c>
      <c r="B99" s="57" t="s">
        <v>111</v>
      </c>
      <c r="C99" s="107" t="s">
        <v>112</v>
      </c>
      <c r="D99" s="107"/>
      <c r="E99" s="107"/>
      <c r="F99" s="59" t="s">
        <v>71</v>
      </c>
      <c r="G99" s="60">
        <v>1</v>
      </c>
      <c r="H99" s="61"/>
      <c r="I99" s="63"/>
      <c r="J99" s="62">
        <f>IF(AND(G99="",H99=""),0,ROUND(ROUND(I99,2)*ROUND(IF(H99="",G99,H99),0),2))</f>
        <v>0</v>
      </c>
      <c r="M99" s="56">
        <v>0.2</v>
      </c>
    </row>
    <row r="100" ht="15" customHeight="1" hidden="1" thickTop="1">
      <c r="A100" s="26" t="s">
        <v>72</v>
      </c>
    </row>
    <row r="101" spans="1:10" ht="12" thickTop="1">
      <c r="A101" s="26" t="s">
        <v>85</v>
      </c>
      <c r="B101" s="65"/>
      <c r="C101" s="108" t="s">
        <v>113</v>
      </c>
      <c r="D101" s="108"/>
      <c r="E101" s="108"/>
      <c r="F101" s="108"/>
      <c r="G101" s="108"/>
      <c r="H101" s="108"/>
      <c r="I101" s="108"/>
      <c r="J101" s="65"/>
    </row>
    <row r="102" ht="15" customHeight="1" hidden="1">
      <c r="A102" s="26" t="s">
        <v>72</v>
      </c>
    </row>
    <row r="103" spans="1:10" ht="12" thickBot="1">
      <c r="A103" s="26" t="s">
        <v>73</v>
      </c>
      <c r="B103" s="57"/>
      <c r="C103" s="26" t="s">
        <v>74</v>
      </c>
      <c r="G103" s="55">
        <v>1</v>
      </c>
      <c r="I103" s="64" t="s">
        <v>75</v>
      </c>
      <c r="J103" s="58"/>
    </row>
    <row r="104" ht="15" customHeight="1" hidden="1">
      <c r="A104" s="26" t="s">
        <v>76</v>
      </c>
    </row>
    <row r="105" spans="1:13" ht="12.75" thickBot="1" thickTop="1">
      <c r="A105" s="26">
        <v>9</v>
      </c>
      <c r="B105" s="57" t="s">
        <v>114</v>
      </c>
      <c r="C105" s="107" t="s">
        <v>115</v>
      </c>
      <c r="D105" s="107"/>
      <c r="E105" s="107"/>
      <c r="F105" s="59" t="s">
        <v>71</v>
      </c>
      <c r="G105" s="60">
        <v>6</v>
      </c>
      <c r="H105" s="61"/>
      <c r="I105" s="63"/>
      <c r="J105" s="62">
        <f>IF(AND(G105="",H105=""),0,ROUND(ROUND(I105,2)*ROUND(IF(H105="",G105,H105),0),2))</f>
        <v>0</v>
      </c>
      <c r="M105" s="56">
        <v>0.2</v>
      </c>
    </row>
    <row r="106" ht="15" customHeight="1" hidden="1" thickTop="1">
      <c r="A106" s="26" t="s">
        <v>72</v>
      </c>
    </row>
    <row r="107" spans="1:10" ht="12" thickTop="1">
      <c r="A107" s="26" t="s">
        <v>85</v>
      </c>
      <c r="B107" s="65"/>
      <c r="C107" s="108" t="s">
        <v>116</v>
      </c>
      <c r="D107" s="108"/>
      <c r="E107" s="108"/>
      <c r="F107" s="108"/>
      <c r="G107" s="108"/>
      <c r="H107" s="108"/>
      <c r="I107" s="108"/>
      <c r="J107" s="65"/>
    </row>
    <row r="108" ht="15" customHeight="1" hidden="1">
      <c r="A108" s="26" t="s">
        <v>72</v>
      </c>
    </row>
    <row r="109" spans="1:10" ht="12" thickBot="1">
      <c r="A109" s="26" t="s">
        <v>73</v>
      </c>
      <c r="B109" s="57"/>
      <c r="C109" s="26" t="s">
        <v>74</v>
      </c>
      <c r="G109" s="55">
        <v>6</v>
      </c>
      <c r="I109" s="64" t="s">
        <v>75</v>
      </c>
      <c r="J109" s="58"/>
    </row>
    <row r="110" ht="15" customHeight="1" hidden="1">
      <c r="A110" s="26" t="s">
        <v>76</v>
      </c>
    </row>
    <row r="111" spans="1:13" ht="22.5" customHeight="1" thickBot="1" thickTop="1">
      <c r="A111" s="26">
        <v>9</v>
      </c>
      <c r="B111" s="57" t="s">
        <v>117</v>
      </c>
      <c r="C111" s="107" t="s">
        <v>118</v>
      </c>
      <c r="D111" s="107"/>
      <c r="E111" s="107"/>
      <c r="F111" s="59" t="s">
        <v>119</v>
      </c>
      <c r="G111" s="67">
        <v>41</v>
      </c>
      <c r="H111" s="61"/>
      <c r="I111" s="63"/>
      <c r="J111" s="62">
        <f>IF(AND(G111="",H111=""),0,ROUND(ROUND(I111,2)*ROUND(IF(H111="",G111,H111),2),2))</f>
        <v>0</v>
      </c>
      <c r="M111" s="56">
        <v>0.2</v>
      </c>
    </row>
    <row r="112" ht="15" customHeight="1" hidden="1" thickTop="1">
      <c r="A112" s="26" t="s">
        <v>72</v>
      </c>
    </row>
    <row r="113" spans="1:10" ht="23.25" customHeight="1" thickTop="1">
      <c r="A113" s="26" t="s">
        <v>85</v>
      </c>
      <c r="B113" s="65"/>
      <c r="C113" s="108" t="s">
        <v>120</v>
      </c>
      <c r="D113" s="108"/>
      <c r="E113" s="108"/>
      <c r="F113" s="108"/>
      <c r="G113" s="108"/>
      <c r="H113" s="108"/>
      <c r="I113" s="108"/>
      <c r="J113" s="65"/>
    </row>
    <row r="114" ht="15" customHeight="1" hidden="1">
      <c r="A114" s="26" t="s">
        <v>72</v>
      </c>
    </row>
    <row r="115" spans="1:10" ht="22.5">
      <c r="A115" s="26" t="s">
        <v>73</v>
      </c>
      <c r="B115" s="57"/>
      <c r="C115" s="26" t="s">
        <v>121</v>
      </c>
      <c r="G115" s="66">
        <v>18</v>
      </c>
      <c r="I115" s="68" t="s">
        <v>122</v>
      </c>
      <c r="J115" s="58"/>
    </row>
    <row r="116" spans="1:10" ht="34.5" thickBot="1">
      <c r="A116" s="26" t="s">
        <v>73</v>
      </c>
      <c r="B116" s="57"/>
      <c r="C116" s="26" t="s">
        <v>123</v>
      </c>
      <c r="G116" s="66">
        <v>23</v>
      </c>
      <c r="I116" s="68" t="s">
        <v>122</v>
      </c>
      <c r="J116" s="58"/>
    </row>
    <row r="117" ht="15" customHeight="1" hidden="1">
      <c r="A117" s="26" t="s">
        <v>76</v>
      </c>
    </row>
    <row r="118" spans="1:13" ht="12.75" thickBot="1" thickTop="1">
      <c r="A118" s="26">
        <v>9</v>
      </c>
      <c r="B118" s="57" t="s">
        <v>124</v>
      </c>
      <c r="C118" s="107" t="s">
        <v>125</v>
      </c>
      <c r="D118" s="107"/>
      <c r="E118" s="107"/>
      <c r="F118" s="59" t="s">
        <v>119</v>
      </c>
      <c r="G118" s="67">
        <v>22</v>
      </c>
      <c r="H118" s="61"/>
      <c r="I118" s="63"/>
      <c r="J118" s="62">
        <f>IF(AND(G118="",H118=""),0,ROUND(ROUND(I118,2)*ROUND(IF(H118="",G118,H118),2),2))</f>
        <v>0</v>
      </c>
      <c r="M118" s="56">
        <v>0.2</v>
      </c>
    </row>
    <row r="119" ht="15" customHeight="1" hidden="1" thickTop="1">
      <c r="A119" s="26" t="s">
        <v>72</v>
      </c>
    </row>
    <row r="120" spans="1:10" ht="23.25" customHeight="1" thickTop="1">
      <c r="A120" s="26" t="s">
        <v>85</v>
      </c>
      <c r="B120" s="65"/>
      <c r="C120" s="108" t="s">
        <v>126</v>
      </c>
      <c r="D120" s="108"/>
      <c r="E120" s="108"/>
      <c r="F120" s="108"/>
      <c r="G120" s="108"/>
      <c r="H120" s="108"/>
      <c r="I120" s="108"/>
      <c r="J120" s="65"/>
    </row>
    <row r="121" ht="15" customHeight="1" hidden="1">
      <c r="A121" s="26" t="s">
        <v>72</v>
      </c>
    </row>
    <row r="122" spans="1:10" ht="33.75">
      <c r="A122" s="26" t="s">
        <v>73</v>
      </c>
      <c r="B122" s="57"/>
      <c r="C122" s="26" t="s">
        <v>127</v>
      </c>
      <c r="G122" s="66">
        <v>19</v>
      </c>
      <c r="I122" s="68" t="s">
        <v>122</v>
      </c>
      <c r="J122" s="58"/>
    </row>
    <row r="123" spans="1:10" ht="11.25">
      <c r="A123" s="26" t="s">
        <v>73</v>
      </c>
      <c r="B123" s="57"/>
      <c r="C123" s="26" t="s">
        <v>128</v>
      </c>
      <c r="G123" s="66">
        <v>3</v>
      </c>
      <c r="I123" s="68" t="s">
        <v>122</v>
      </c>
      <c r="J123" s="58"/>
    </row>
    <row r="124" ht="15" customHeight="1" hidden="1">
      <c r="A124" s="26" t="s">
        <v>76</v>
      </c>
    </row>
    <row r="125" ht="15" customHeight="1" hidden="1">
      <c r="A125" s="26" t="s">
        <v>129</v>
      </c>
    </row>
    <row r="126" spans="1:10" ht="15" customHeight="1">
      <c r="A126" s="26" t="s">
        <v>130</v>
      </c>
      <c r="B126" s="69"/>
      <c r="C126" s="80"/>
      <c r="D126" s="80"/>
      <c r="E126" s="80"/>
      <c r="J126" s="70"/>
    </row>
    <row r="127" spans="2:10" ht="12.75">
      <c r="B127" s="69"/>
      <c r="C127" s="111" t="s">
        <v>65</v>
      </c>
      <c r="D127" s="111"/>
      <c r="E127" s="111"/>
      <c r="F127" s="109"/>
      <c r="G127" s="109"/>
      <c r="H127" s="109"/>
      <c r="I127" s="109"/>
      <c r="J127" s="110"/>
    </row>
    <row r="128" spans="2:10" ht="15" customHeight="1">
      <c r="B128" s="69"/>
      <c r="C128" s="80"/>
      <c r="D128" s="80"/>
      <c r="E128" s="80"/>
      <c r="F128" s="80"/>
      <c r="G128" s="80"/>
      <c r="H128" s="80"/>
      <c r="I128" s="80"/>
      <c r="J128" s="103"/>
    </row>
    <row r="129" spans="2:10" ht="15" customHeight="1">
      <c r="B129" s="69"/>
      <c r="C129" s="104" t="s">
        <v>131</v>
      </c>
      <c r="D129" s="104"/>
      <c r="E129" s="104"/>
      <c r="F129" s="105">
        <f>SUMIF(K8:K126,IF(K7="","",K7),J8:J126)</f>
        <v>0</v>
      </c>
      <c r="G129" s="105"/>
      <c r="H129" s="105"/>
      <c r="I129" s="105"/>
      <c r="J129" s="106"/>
    </row>
    <row r="130" spans="2:10" ht="12.75">
      <c r="B130" s="69"/>
      <c r="C130" s="104" t="s">
        <v>132</v>
      </c>
      <c r="D130" s="104"/>
      <c r="E130" s="104"/>
      <c r="F130" s="105">
        <f>ROUND(SUMIF(K8:K126,IF(K7="","",K7),J8:J126)*0.2,2)</f>
        <v>0</v>
      </c>
      <c r="G130" s="105"/>
      <c r="H130" s="105"/>
      <c r="I130" s="105"/>
      <c r="J130" s="106"/>
    </row>
    <row r="131" spans="2:10" ht="15" customHeight="1">
      <c r="B131" s="69"/>
      <c r="C131" s="98" t="s">
        <v>133</v>
      </c>
      <c r="D131" s="98"/>
      <c r="E131" s="98"/>
      <c r="F131" s="99">
        <f>SUM(F129:F130)</f>
        <v>0</v>
      </c>
      <c r="G131" s="99"/>
      <c r="H131" s="99"/>
      <c r="I131" s="99"/>
      <c r="J131" s="100"/>
    </row>
    <row r="132" spans="1:10" ht="15.75">
      <c r="A132" s="26">
        <v>3</v>
      </c>
      <c r="B132" s="51" t="s">
        <v>134</v>
      </c>
      <c r="C132" s="112" t="s">
        <v>135</v>
      </c>
      <c r="D132" s="112"/>
      <c r="E132" s="112"/>
      <c r="F132" s="49"/>
      <c r="G132" s="49"/>
      <c r="H132" s="49"/>
      <c r="I132" s="49"/>
      <c r="J132" s="50"/>
    </row>
    <row r="133" spans="1:10" ht="15.75" thickBot="1">
      <c r="A133" s="26">
        <v>4</v>
      </c>
      <c r="B133" s="51" t="s">
        <v>136</v>
      </c>
      <c r="C133" s="113" t="s">
        <v>137</v>
      </c>
      <c r="D133" s="113"/>
      <c r="E133" s="113"/>
      <c r="F133" s="53"/>
      <c r="G133" s="53"/>
      <c r="H133" s="53"/>
      <c r="I133" s="53"/>
      <c r="J133" s="54"/>
    </row>
    <row r="134" ht="15" customHeight="1" hidden="1">
      <c r="A134" s="26" t="s">
        <v>68</v>
      </c>
    </row>
    <row r="135" spans="1:13" ht="22.5" customHeight="1" thickBot="1" thickTop="1">
      <c r="A135" s="26">
        <v>9</v>
      </c>
      <c r="B135" s="57" t="s">
        <v>138</v>
      </c>
      <c r="C135" s="107" t="s">
        <v>139</v>
      </c>
      <c r="D135" s="107"/>
      <c r="E135" s="107"/>
      <c r="F135" s="59" t="s">
        <v>71</v>
      </c>
      <c r="G135" s="60">
        <v>1</v>
      </c>
      <c r="H135" s="61"/>
      <c r="I135" s="63"/>
      <c r="J135" s="62">
        <f>IF(AND(G135="",H135=""),0,ROUND(ROUND(I135,2)*ROUND(IF(H135="",G135,H135),0),2))</f>
        <v>0</v>
      </c>
      <c r="M135" s="56">
        <v>0.2</v>
      </c>
    </row>
    <row r="136" ht="15" customHeight="1" hidden="1" thickTop="1">
      <c r="A136" s="26" t="s">
        <v>72</v>
      </c>
    </row>
    <row r="137" spans="1:10" ht="12" thickTop="1">
      <c r="A137" s="26" t="s">
        <v>73</v>
      </c>
      <c r="B137" s="57"/>
      <c r="C137" s="26" t="s">
        <v>74</v>
      </c>
      <c r="G137" s="55">
        <v>1</v>
      </c>
      <c r="I137" s="64" t="s">
        <v>75</v>
      </c>
      <c r="J137" s="58"/>
    </row>
    <row r="138" ht="15" customHeight="1" hidden="1">
      <c r="A138" s="26" t="s">
        <v>76</v>
      </c>
    </row>
    <row r="139" ht="15" customHeight="1" hidden="1">
      <c r="A139" s="26" t="s">
        <v>129</v>
      </c>
    </row>
    <row r="140" spans="1:10" ht="15" customHeight="1">
      <c r="A140" s="26" t="s">
        <v>130</v>
      </c>
      <c r="B140" s="69"/>
      <c r="C140" s="80"/>
      <c r="D140" s="80"/>
      <c r="E140" s="80"/>
      <c r="J140" s="70"/>
    </row>
    <row r="141" spans="2:10" ht="12.75">
      <c r="B141" s="69"/>
      <c r="C141" s="111" t="s">
        <v>135</v>
      </c>
      <c r="D141" s="111"/>
      <c r="E141" s="111"/>
      <c r="F141" s="109"/>
      <c r="G141" s="109"/>
      <c r="H141" s="109"/>
      <c r="I141" s="109"/>
      <c r="J141" s="110"/>
    </row>
    <row r="142" spans="2:10" ht="15" customHeight="1">
      <c r="B142" s="69"/>
      <c r="C142" s="80"/>
      <c r="D142" s="80"/>
      <c r="E142" s="80"/>
      <c r="F142" s="80"/>
      <c r="G142" s="80"/>
      <c r="H142" s="80"/>
      <c r="I142" s="80"/>
      <c r="J142" s="103"/>
    </row>
    <row r="143" spans="2:10" ht="15" customHeight="1">
      <c r="B143" s="69"/>
      <c r="C143" s="104" t="s">
        <v>131</v>
      </c>
      <c r="D143" s="104"/>
      <c r="E143" s="104"/>
      <c r="F143" s="105">
        <f>SUMIF(K133:K140,IF(K132="","",K132),J133:J140)</f>
        <v>0</v>
      </c>
      <c r="G143" s="105"/>
      <c r="H143" s="105"/>
      <c r="I143" s="105"/>
      <c r="J143" s="106"/>
    </row>
    <row r="144" spans="2:10" ht="12.75">
      <c r="B144" s="69"/>
      <c r="C144" s="104" t="s">
        <v>132</v>
      </c>
      <c r="D144" s="104"/>
      <c r="E144" s="104"/>
      <c r="F144" s="105">
        <f>ROUND(SUMIF(K133:K140,IF(K132="","",K132),J133:J140)*0.2,2)</f>
        <v>0</v>
      </c>
      <c r="G144" s="105"/>
      <c r="H144" s="105"/>
      <c r="I144" s="105"/>
      <c r="J144" s="106"/>
    </row>
    <row r="145" spans="2:10" ht="15" customHeight="1">
      <c r="B145" s="69"/>
      <c r="C145" s="98" t="s">
        <v>133</v>
      </c>
      <c r="D145" s="98"/>
      <c r="E145" s="98"/>
      <c r="F145" s="99">
        <f>SUM(F143:F144)</f>
        <v>0</v>
      </c>
      <c r="G145" s="99"/>
      <c r="H145" s="99"/>
      <c r="I145" s="99"/>
      <c r="J145" s="100"/>
    </row>
    <row r="146" spans="1:11" ht="15.75">
      <c r="A146" s="26">
        <v>3</v>
      </c>
      <c r="B146" s="51" t="s">
        <v>140</v>
      </c>
      <c r="C146" s="112" t="s">
        <v>141</v>
      </c>
      <c r="D146" s="112"/>
      <c r="E146" s="112"/>
      <c r="F146" s="49"/>
      <c r="G146" s="49"/>
      <c r="H146" s="49"/>
      <c r="I146" s="49"/>
      <c r="J146" s="50"/>
      <c r="K146" s="26" t="s">
        <v>142</v>
      </c>
    </row>
    <row r="147" spans="1:11" ht="15.75" thickBot="1">
      <c r="A147" s="26">
        <v>4</v>
      </c>
      <c r="B147" s="51" t="s">
        <v>143</v>
      </c>
      <c r="C147" s="113" t="s">
        <v>144</v>
      </c>
      <c r="D147" s="113"/>
      <c r="E147" s="113"/>
      <c r="F147" s="53"/>
      <c r="G147" s="53"/>
      <c r="H147" s="53"/>
      <c r="I147" s="53"/>
      <c r="J147" s="54"/>
      <c r="K147" s="26" t="s">
        <v>142</v>
      </c>
    </row>
    <row r="148" ht="15" customHeight="1" hidden="1">
      <c r="A148" s="26" t="s">
        <v>68</v>
      </c>
    </row>
    <row r="149" ht="15" customHeight="1" hidden="1">
      <c r="A149" s="26" t="s">
        <v>68</v>
      </c>
    </row>
    <row r="150" ht="15" customHeight="1" hidden="1">
      <c r="A150" s="26" t="s">
        <v>68</v>
      </c>
    </row>
    <row r="151" ht="15" customHeight="1" hidden="1">
      <c r="A151" s="26" t="s">
        <v>68</v>
      </c>
    </row>
    <row r="152" ht="15" customHeight="1" hidden="1">
      <c r="A152" s="26" t="s">
        <v>68</v>
      </c>
    </row>
    <row r="153" ht="15" customHeight="1" hidden="1">
      <c r="A153" s="26" t="s">
        <v>68</v>
      </c>
    </row>
    <row r="154" ht="15" customHeight="1" hidden="1">
      <c r="A154" s="26" t="s">
        <v>68</v>
      </c>
    </row>
    <row r="155" ht="15" customHeight="1" hidden="1">
      <c r="A155" s="26" t="s">
        <v>68</v>
      </c>
    </row>
    <row r="156" spans="1:13" ht="22.5" customHeight="1" thickBot="1" thickTop="1">
      <c r="A156" s="26">
        <v>9</v>
      </c>
      <c r="B156" s="57" t="s">
        <v>145</v>
      </c>
      <c r="C156" s="107" t="s">
        <v>146</v>
      </c>
      <c r="D156" s="107"/>
      <c r="E156" s="107"/>
      <c r="F156" s="59" t="s">
        <v>71</v>
      </c>
      <c r="G156" s="60">
        <v>1</v>
      </c>
      <c r="H156" s="61"/>
      <c r="I156" s="63"/>
      <c r="J156" s="62">
        <f>IF(AND(G156="",H156=""),0,ROUND(ROUND(I156,2)*ROUND(IF(H156="",G156,H156),0),2))</f>
        <v>0</v>
      </c>
      <c r="K156" s="26" t="s">
        <v>142</v>
      </c>
      <c r="L156" s="71" t="s">
        <v>147</v>
      </c>
      <c r="M156" s="56">
        <v>0.2</v>
      </c>
    </row>
    <row r="157" ht="15" customHeight="1" hidden="1" thickTop="1">
      <c r="A157" s="26" t="s">
        <v>72</v>
      </c>
    </row>
    <row r="158" spans="1:10" ht="12" thickTop="1">
      <c r="A158" s="26" t="s">
        <v>85</v>
      </c>
      <c r="B158" s="65"/>
      <c r="C158" s="108" t="s">
        <v>148</v>
      </c>
      <c r="D158" s="108"/>
      <c r="E158" s="108"/>
      <c r="F158" s="108"/>
      <c r="G158" s="108"/>
      <c r="H158" s="108"/>
      <c r="I158" s="108"/>
      <c r="J158" s="65"/>
    </row>
    <row r="159" ht="15" customHeight="1" hidden="1">
      <c r="A159" s="26" t="s">
        <v>72</v>
      </c>
    </row>
    <row r="160" spans="1:10" ht="12" thickBot="1">
      <c r="A160" s="26" t="s">
        <v>73</v>
      </c>
      <c r="B160" s="57"/>
      <c r="C160" s="26" t="s">
        <v>74</v>
      </c>
      <c r="G160" s="55">
        <v>1</v>
      </c>
      <c r="I160" s="64" t="s">
        <v>75</v>
      </c>
      <c r="J160" s="58"/>
    </row>
    <row r="161" ht="15" customHeight="1" hidden="1">
      <c r="A161" s="26" t="s">
        <v>76</v>
      </c>
    </row>
    <row r="162" spans="1:13" ht="12.75" thickBot="1" thickTop="1">
      <c r="A162" s="26">
        <v>9</v>
      </c>
      <c r="B162" s="57" t="s">
        <v>149</v>
      </c>
      <c r="C162" s="107" t="s">
        <v>150</v>
      </c>
      <c r="D162" s="107"/>
      <c r="E162" s="107"/>
      <c r="F162" s="59" t="s">
        <v>71</v>
      </c>
      <c r="G162" s="60">
        <v>1</v>
      </c>
      <c r="H162" s="61"/>
      <c r="I162" s="63"/>
      <c r="J162" s="62">
        <f>IF(AND(G162="",H162=""),0,ROUND(ROUND(I162,2)*ROUND(IF(H162="",G162,H162),0),2))</f>
        <v>0</v>
      </c>
      <c r="K162" s="26" t="s">
        <v>142</v>
      </c>
      <c r="L162" s="71" t="s">
        <v>151</v>
      </c>
      <c r="M162" s="56">
        <v>0.2</v>
      </c>
    </row>
    <row r="163" ht="15" customHeight="1" hidden="1" thickTop="1">
      <c r="A163" s="26" t="s">
        <v>72</v>
      </c>
    </row>
    <row r="164" spans="1:10" ht="12" thickTop="1">
      <c r="A164" s="26" t="s">
        <v>73</v>
      </c>
      <c r="B164" s="57"/>
      <c r="C164" s="26" t="s">
        <v>74</v>
      </c>
      <c r="G164" s="55">
        <v>1</v>
      </c>
      <c r="I164" s="64" t="s">
        <v>75</v>
      </c>
      <c r="J164" s="58"/>
    </row>
    <row r="165" ht="15" customHeight="1" hidden="1">
      <c r="A165" s="26" t="s">
        <v>76</v>
      </c>
    </row>
    <row r="166" ht="15" customHeight="1" hidden="1">
      <c r="A166" s="26" t="s">
        <v>129</v>
      </c>
    </row>
    <row r="167" spans="1:10" ht="15" customHeight="1">
      <c r="A167" s="26" t="s">
        <v>130</v>
      </c>
      <c r="B167" s="69"/>
      <c r="C167" s="80"/>
      <c r="D167" s="80"/>
      <c r="E167" s="80"/>
      <c r="J167" s="70"/>
    </row>
    <row r="168" spans="2:10" ht="12.75">
      <c r="B168" s="69"/>
      <c r="C168" s="111" t="s">
        <v>141</v>
      </c>
      <c r="D168" s="111"/>
      <c r="E168" s="111"/>
      <c r="F168" s="109" t="s">
        <v>152</v>
      </c>
      <c r="G168" s="109"/>
      <c r="H168" s="109"/>
      <c r="I168" s="109"/>
      <c r="J168" s="110"/>
    </row>
    <row r="169" spans="2:10" ht="15" customHeight="1">
      <c r="B169" s="69"/>
      <c r="C169" s="80"/>
      <c r="D169" s="80"/>
      <c r="E169" s="80"/>
      <c r="F169" s="80"/>
      <c r="G169" s="80"/>
      <c r="H169" s="80"/>
      <c r="I169" s="80"/>
      <c r="J169" s="103"/>
    </row>
    <row r="170" spans="2:10" ht="15" customHeight="1">
      <c r="B170" s="69"/>
      <c r="C170" s="104" t="s">
        <v>131</v>
      </c>
      <c r="D170" s="104"/>
      <c r="E170" s="104"/>
      <c r="F170" s="105">
        <f>SUMIF(K147:K167,IF(K146="","",K146),J147:J167)</f>
        <v>0</v>
      </c>
      <c r="G170" s="105"/>
      <c r="H170" s="105"/>
      <c r="I170" s="105"/>
      <c r="J170" s="106"/>
    </row>
    <row r="171" spans="2:10" ht="12.75">
      <c r="B171" s="69"/>
      <c r="C171" s="104" t="s">
        <v>132</v>
      </c>
      <c r="D171" s="104"/>
      <c r="E171" s="104"/>
      <c r="F171" s="105">
        <f>ROUND(SUMIF(K147:K167,IF(K146="","",K146),J147:J167)*0.2,2)</f>
        <v>0</v>
      </c>
      <c r="G171" s="105"/>
      <c r="H171" s="105"/>
      <c r="I171" s="105"/>
      <c r="J171" s="106"/>
    </row>
    <row r="172" spans="2:10" ht="15" customHeight="1">
      <c r="B172" s="69"/>
      <c r="C172" s="98" t="s">
        <v>133</v>
      </c>
      <c r="D172" s="98"/>
      <c r="E172" s="98"/>
      <c r="F172" s="99">
        <f>SUM(F170:F171)</f>
        <v>0</v>
      </c>
      <c r="G172" s="99"/>
      <c r="H172" s="99"/>
      <c r="I172" s="99"/>
      <c r="J172" s="100"/>
    </row>
    <row r="173" spans="3:10" ht="31.5" customHeight="1">
      <c r="C173" s="101" t="s">
        <v>153</v>
      </c>
      <c r="D173" s="101"/>
      <c r="E173" s="101"/>
      <c r="F173" s="101"/>
      <c r="G173" s="101"/>
      <c r="H173" s="101"/>
      <c r="I173" s="101"/>
      <c r="J173" s="101"/>
    </row>
    <row r="175" spans="3:10" ht="15" customHeight="1">
      <c r="C175" s="102" t="s">
        <v>154</v>
      </c>
      <c r="D175" s="102"/>
      <c r="E175" s="102"/>
      <c r="F175" s="102"/>
      <c r="G175" s="102"/>
      <c r="H175" s="102"/>
      <c r="I175" s="102"/>
      <c r="J175" s="102"/>
    </row>
    <row r="176" spans="3:10" ht="15.75">
      <c r="C176" s="90" t="s">
        <v>155</v>
      </c>
      <c r="D176" s="90"/>
      <c r="E176" s="90"/>
      <c r="F176" s="89">
        <f>SUMIF(K27:K118,"",J27:J118)</f>
        <v>0</v>
      </c>
      <c r="G176" s="89"/>
      <c r="H176" s="89"/>
      <c r="I176" s="89"/>
      <c r="J176" s="89"/>
    </row>
    <row r="177" spans="3:10" ht="28.5" customHeight="1">
      <c r="C177" s="92" t="s">
        <v>156</v>
      </c>
      <c r="D177" s="92"/>
      <c r="E177" s="92"/>
      <c r="F177" s="91">
        <f>SUMIF(K27:K118,"",J27:J118)</f>
        <v>0</v>
      </c>
      <c r="G177" s="91"/>
      <c r="H177" s="91"/>
      <c r="I177" s="91"/>
      <c r="J177" s="91"/>
    </row>
    <row r="178" spans="3:10" ht="15.75">
      <c r="C178" s="90" t="s">
        <v>157</v>
      </c>
      <c r="D178" s="90"/>
      <c r="E178" s="90"/>
      <c r="F178" s="89">
        <f>SUMIF(K135:K135,"",J135:J135)</f>
        <v>0</v>
      </c>
      <c r="G178" s="89"/>
      <c r="H178" s="89"/>
      <c r="I178" s="89"/>
      <c r="J178" s="89"/>
    </row>
    <row r="179" spans="3:10" ht="14.25">
      <c r="C179" s="92" t="s">
        <v>158</v>
      </c>
      <c r="D179" s="92"/>
      <c r="E179" s="92"/>
      <c r="F179" s="91">
        <f>SUMIF(K135:K135,"",J135:J135)</f>
        <v>0</v>
      </c>
      <c r="G179" s="91"/>
      <c r="H179" s="91"/>
      <c r="I179" s="91"/>
      <c r="J179" s="91"/>
    </row>
    <row r="180" spans="3:10" ht="15.75">
      <c r="C180" s="90" t="s">
        <v>159</v>
      </c>
      <c r="D180" s="90"/>
      <c r="E180" s="90"/>
      <c r="F180" s="89" t="str">
        <f>"[Non totalisé] "&amp;TEXT(SUMIF(A156:A162,"9",J156:J162),"0,00€")</f>
        <v>[Non totalisé] 0,00€</v>
      </c>
      <c r="G180" s="89"/>
      <c r="H180" s="89"/>
      <c r="I180" s="89"/>
      <c r="J180" s="89"/>
    </row>
    <row r="181" spans="3:10" ht="15" thickBot="1">
      <c r="C181" s="92" t="s">
        <v>160</v>
      </c>
      <c r="D181" s="92"/>
      <c r="E181" s="92"/>
      <c r="F181" s="91" t="str">
        <f>"[Non totalisé] "&amp;TEXT(SUMIF(A156:A162,"9",J156:J162),"0,00€")</f>
        <v>[Non totalisé] 0,00€</v>
      </c>
      <c r="G181" s="91"/>
      <c r="H181" s="91"/>
      <c r="I181" s="91"/>
      <c r="J181" s="91"/>
    </row>
    <row r="182" spans="3:10" ht="12">
      <c r="C182" s="93" t="s">
        <v>161</v>
      </c>
      <c r="D182" s="94"/>
      <c r="E182" s="94"/>
      <c r="F182" s="72"/>
      <c r="G182" s="72"/>
      <c r="H182" s="72"/>
      <c r="I182" s="72"/>
      <c r="J182" s="73"/>
    </row>
    <row r="183" spans="3:10" ht="15" customHeight="1">
      <c r="C183" s="95"/>
      <c r="D183" s="96"/>
      <c r="E183" s="96"/>
      <c r="F183" s="96"/>
      <c r="G183" s="96"/>
      <c r="H183" s="96"/>
      <c r="I183" s="96"/>
      <c r="J183" s="97"/>
    </row>
    <row r="184" spans="1:10" ht="15" customHeight="1">
      <c r="A184" s="26" t="s">
        <v>162</v>
      </c>
      <c r="C184" s="79" t="s">
        <v>131</v>
      </c>
      <c r="D184" s="80"/>
      <c r="E184" s="80"/>
      <c r="F184" s="81">
        <f>SUMIF(K5:K173,IF(K4="","",K4),J5:J173)</f>
        <v>0</v>
      </c>
      <c r="G184" s="82"/>
      <c r="H184" s="82"/>
      <c r="I184" s="82"/>
      <c r="J184" s="83"/>
    </row>
    <row r="185" spans="1:10" ht="15" customHeight="1">
      <c r="A185" s="26" t="s">
        <v>163</v>
      </c>
      <c r="C185" s="79" t="s">
        <v>132</v>
      </c>
      <c r="D185" s="80"/>
      <c r="E185" s="80"/>
      <c r="F185" s="81">
        <f>ROUND(SUMIF(K5:K173,IF(K4="","",K4),J5:J173)*0.2,2)</f>
        <v>0</v>
      </c>
      <c r="G185" s="82"/>
      <c r="H185" s="82"/>
      <c r="I185" s="82"/>
      <c r="J185" s="83"/>
    </row>
    <row r="186" spans="3:10" ht="15" customHeight="1" thickBot="1">
      <c r="C186" s="84" t="s">
        <v>133</v>
      </c>
      <c r="D186" s="85"/>
      <c r="E186" s="85"/>
      <c r="F186" s="86">
        <f>SUM(F184:F185)</f>
        <v>0</v>
      </c>
      <c r="G186" s="87"/>
      <c r="H186" s="87"/>
      <c r="I186" s="87"/>
      <c r="J186" s="88"/>
    </row>
    <row r="187" spans="3:10" ht="12">
      <c r="C187" s="75"/>
      <c r="D187" s="75"/>
      <c r="E187" s="75"/>
      <c r="F187" s="75"/>
      <c r="G187" s="75"/>
      <c r="H187" s="75"/>
      <c r="I187" s="75"/>
      <c r="J187" s="75"/>
    </row>
    <row r="188" spans="3:10" ht="15" customHeight="1">
      <c r="C188" s="76"/>
      <c r="D188" s="76"/>
      <c r="E188" s="76"/>
      <c r="F188" s="76"/>
      <c r="G188" s="76"/>
      <c r="H188" s="76"/>
      <c r="I188" s="76"/>
      <c r="J188" s="76"/>
    </row>
    <row r="189" spans="5:10" ht="56.25" customHeight="1">
      <c r="E189" s="77" t="s">
        <v>164</v>
      </c>
      <c r="F189" s="77"/>
      <c r="G189" s="77"/>
      <c r="H189" s="77"/>
      <c r="I189" s="77"/>
      <c r="J189" s="77"/>
    </row>
    <row r="190" ht="15" customHeight="1" thickBot="1"/>
    <row r="191" spans="3:10" ht="84.75" customHeight="1" thickBot="1">
      <c r="C191" s="74" t="s">
        <v>165</v>
      </c>
      <c r="E191" s="78" t="s">
        <v>166</v>
      </c>
      <c r="F191" s="78"/>
      <c r="G191" s="78"/>
      <c r="H191" s="78"/>
      <c r="I191" s="78"/>
      <c r="J191" s="78"/>
    </row>
  </sheetData>
  <sheetProtection sheet="1" scenarios="1" selectLockedCells="1"/>
  <mergeCells count="101">
    <mergeCell ref="C3:E3"/>
    <mergeCell ref="C4:E4"/>
    <mergeCell ref="C7:E7"/>
    <mergeCell ref="C8:E8"/>
    <mergeCell ref="C27:E27"/>
    <mergeCell ref="C31:E31"/>
    <mergeCell ref="C55:E55"/>
    <mergeCell ref="C57:I57"/>
    <mergeCell ref="C61:E61"/>
    <mergeCell ref="C63:I63"/>
    <mergeCell ref="C67:E67"/>
    <mergeCell ref="C69:I69"/>
    <mergeCell ref="C35:E35"/>
    <mergeCell ref="C39:E39"/>
    <mergeCell ref="C43:E43"/>
    <mergeCell ref="C45:I45"/>
    <mergeCell ref="C49:E49"/>
    <mergeCell ref="C51:I51"/>
    <mergeCell ref="C91:I91"/>
    <mergeCell ref="C95:E95"/>
    <mergeCell ref="C99:E99"/>
    <mergeCell ref="C101:I101"/>
    <mergeCell ref="C105:E105"/>
    <mergeCell ref="C107:I107"/>
    <mergeCell ref="C73:E73"/>
    <mergeCell ref="C77:E77"/>
    <mergeCell ref="C79:I79"/>
    <mergeCell ref="C83:E83"/>
    <mergeCell ref="C85:I85"/>
    <mergeCell ref="C89:E89"/>
    <mergeCell ref="C128:E128"/>
    <mergeCell ref="F128:J128"/>
    <mergeCell ref="C129:E129"/>
    <mergeCell ref="F129:J129"/>
    <mergeCell ref="F130:J130"/>
    <mergeCell ref="C130:E130"/>
    <mergeCell ref="C111:E111"/>
    <mergeCell ref="C113:I113"/>
    <mergeCell ref="C118:E118"/>
    <mergeCell ref="C120:I120"/>
    <mergeCell ref="C126:E126"/>
    <mergeCell ref="F127:J127"/>
    <mergeCell ref="C127:E127"/>
    <mergeCell ref="F141:J141"/>
    <mergeCell ref="C141:E141"/>
    <mergeCell ref="C142:E142"/>
    <mergeCell ref="F142:J142"/>
    <mergeCell ref="C143:E143"/>
    <mergeCell ref="F143:J143"/>
    <mergeCell ref="C131:E131"/>
    <mergeCell ref="F131:J131"/>
    <mergeCell ref="C132:E132"/>
    <mergeCell ref="C133:E133"/>
    <mergeCell ref="C135:E135"/>
    <mergeCell ref="C140:E140"/>
    <mergeCell ref="C156:E156"/>
    <mergeCell ref="C158:I158"/>
    <mergeCell ref="C162:E162"/>
    <mergeCell ref="C167:E167"/>
    <mergeCell ref="F168:J168"/>
    <mergeCell ref="C168:E168"/>
    <mergeCell ref="F144:J144"/>
    <mergeCell ref="C144:E144"/>
    <mergeCell ref="C145:E145"/>
    <mergeCell ref="F145:J145"/>
    <mergeCell ref="C146:E146"/>
    <mergeCell ref="C147:E147"/>
    <mergeCell ref="C172:E172"/>
    <mergeCell ref="F172:J172"/>
    <mergeCell ref="C173:J173"/>
    <mergeCell ref="C175:J175"/>
    <mergeCell ref="F176:J176"/>
    <mergeCell ref="C176:E176"/>
    <mergeCell ref="C169:E169"/>
    <mergeCell ref="F169:J169"/>
    <mergeCell ref="C170:E170"/>
    <mergeCell ref="F170:J170"/>
    <mergeCell ref="F171:J171"/>
    <mergeCell ref="C171:E171"/>
    <mergeCell ref="F180:J180"/>
    <mergeCell ref="C180:E180"/>
    <mergeCell ref="F181:J181"/>
    <mergeCell ref="C181:E181"/>
    <mergeCell ref="C182:E182"/>
    <mergeCell ref="C183:J183"/>
    <mergeCell ref="F177:J177"/>
    <mergeCell ref="C177:E177"/>
    <mergeCell ref="F178:J178"/>
    <mergeCell ref="C178:E178"/>
    <mergeCell ref="F179:J179"/>
    <mergeCell ref="C179:E179"/>
    <mergeCell ref="C187:J187"/>
    <mergeCell ref="C188:J188"/>
    <mergeCell ref="E189:J189"/>
    <mergeCell ref="E191:J191"/>
    <mergeCell ref="C184:E184"/>
    <mergeCell ref="F184:J184"/>
    <mergeCell ref="C185:E185"/>
    <mergeCell ref="F185:J185"/>
    <mergeCell ref="C186:E186"/>
    <mergeCell ref="F186:J186"/>
  </mergeCells>
  <conditionalFormatting sqref="I1:I44 I46:I50 I52:I56 I58:I62 I64:I68 I70:I78 I80:I84 I86:I90 I92:I100 I102:I106 I108:I112 I114:I119 I121:I126 I132:I140 I146:I157 I159:I167 I174 I182 I190 I192:I65536">
    <cfRule type="cellIs" priority="1" dxfId="1" operator="equal" stopIfTrue="1">
      <formula>"Non totalisé"</formula>
    </cfRule>
    <cfRule type="cellIs" priority="2" dxfId="1" operator="equal" stopIfTrue="1">
      <formula>"Variante"</formula>
    </cfRule>
    <cfRule type="cellIs" priority="3" dxfId="1" operator="equal" stopIfTrue="1">
      <formula>"Option"</formula>
    </cfRule>
  </conditionalFormatting>
  <conditionalFormatting sqref="H1:H44 H46:H50 H52:H56 H58:H62 H64:H68 H70:H78 H80:H84 H86:H90 H92:H100 H102:H106 H108:H112 H114:H119 H121:H126 H132:H140 H146:H157 H159:H167 H174 H182 H190 H192:H65536">
    <cfRule type="cellIs" priority="4" dxfId="0" operator="equal" stopIfTrue="1">
      <formula>"A calculer"</formula>
    </cfRule>
  </conditionalFormatting>
  <printOptions/>
  <pageMargins left="0.5511811023622047" right="0.5511811023622047" top="0.5511811023622047" bottom="0.5511811023622047" header="0.2755905511811024" footer="0.35433070866141736"/>
  <pageSetup fitToHeight="32767" fitToWidth="1" horizontalDpi="600" verticalDpi="600" orientation="portrait" paperSize="9" scale="92" r:id="rId1"/>
  <headerFooter alignWithMargins="0">
    <oddHeader>&amp;L1712023 - RENOVATION ET ACCESSIBILITE DE LA MAIRIE ET ECOLE DE GRUSSENHEIM
25 Grand'rue - 68320 GRUSSENHEIM&amp;RDPGF - Lot n°06 MENUISERIE EXTERIEURE ALUMINIUM  
DCE - Edition du 11/02/2019</oddHeader>
    <oddFooter>&amp;CEdition du 11/02/2019&amp;RPage &amp;[Page]/&amp;[Pages]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97"/>
  <sheetViews>
    <sheetView zoomScalePageLayoutView="0" workbookViewId="0" topLeftCell="A37">
      <selection activeCell="G84" sqref="G84:G85"/>
    </sheetView>
  </sheetViews>
  <sheetFormatPr defaultColWidth="10.7109375" defaultRowHeight="12.75"/>
  <cols>
    <col min="1" max="1" width="0.13671875" style="0" customWidth="1"/>
    <col min="2" max="2" width="10.140625" style="8" customWidth="1"/>
    <col min="3" max="3" width="31.28125" style="8" customWidth="1"/>
    <col min="4" max="4" width="2.28125" style="0" customWidth="1"/>
    <col min="5" max="5" width="14.421875" style="0" customWidth="1"/>
    <col min="6" max="6" width="12.8515625" style="0" customWidth="1"/>
    <col min="7" max="7" width="12.421875" style="0" customWidth="1"/>
    <col min="8" max="8" width="14.57421875" style="0" customWidth="1"/>
    <col min="9" max="9" width="2.140625" style="0" customWidth="1"/>
  </cols>
  <sheetData>
    <row r="1" spans="2:9" ht="9" customHeight="1">
      <c r="B1" s="131"/>
      <c r="C1" s="129"/>
      <c r="D1" s="33"/>
      <c r="E1" s="1"/>
      <c r="F1" s="1"/>
      <c r="G1" s="1"/>
      <c r="H1" s="1"/>
      <c r="I1" s="2"/>
    </row>
    <row r="2" spans="2:9" ht="9" customHeight="1">
      <c r="B2" s="132"/>
      <c r="C2" s="130"/>
      <c r="D2" s="34"/>
      <c r="E2" s="123"/>
      <c r="F2" s="123"/>
      <c r="G2" s="123"/>
      <c r="H2" s="123"/>
      <c r="I2" s="4"/>
    </row>
    <row r="3" spans="2:9" ht="9" customHeight="1">
      <c r="B3" s="132"/>
      <c r="C3" s="130"/>
      <c r="D3" s="34"/>
      <c r="E3" s="123"/>
      <c r="F3" s="123"/>
      <c r="G3" s="123"/>
      <c r="H3" s="123"/>
      <c r="I3" s="4"/>
    </row>
    <row r="4" spans="2:9" ht="9" customHeight="1">
      <c r="B4" s="132"/>
      <c r="C4" s="130"/>
      <c r="D4" s="34"/>
      <c r="E4" s="123"/>
      <c r="F4" s="123"/>
      <c r="G4" s="123"/>
      <c r="H4" s="123"/>
      <c r="I4" s="4"/>
    </row>
    <row r="5" spans="2:9" ht="9" customHeight="1">
      <c r="B5" s="132"/>
      <c r="C5" s="130"/>
      <c r="D5" s="34"/>
      <c r="E5" s="123"/>
      <c r="F5" s="123"/>
      <c r="G5" s="123"/>
      <c r="H5" s="123"/>
      <c r="I5" s="4"/>
    </row>
    <row r="6" spans="2:9" ht="9" customHeight="1">
      <c r="B6" s="132"/>
      <c r="C6" s="130"/>
      <c r="D6" s="34"/>
      <c r="E6" s="123"/>
      <c r="F6" s="123"/>
      <c r="G6" s="123"/>
      <c r="H6" s="123"/>
      <c r="I6" s="4"/>
    </row>
    <row r="7" spans="2:9" ht="9" customHeight="1">
      <c r="B7" s="132"/>
      <c r="C7" s="130"/>
      <c r="D7" s="34"/>
      <c r="E7" s="123"/>
      <c r="F7" s="123"/>
      <c r="G7" s="123"/>
      <c r="H7" s="123"/>
      <c r="I7" s="4"/>
    </row>
    <row r="8" spans="2:9" ht="9" customHeight="1">
      <c r="B8" s="119"/>
      <c r="C8" s="118"/>
      <c r="D8" s="34"/>
      <c r="E8" s="123"/>
      <c r="F8" s="123"/>
      <c r="G8" s="123"/>
      <c r="H8" s="123"/>
      <c r="I8" s="4"/>
    </row>
    <row r="9" spans="2:9" ht="9" customHeight="1">
      <c r="B9" s="119"/>
      <c r="C9" s="118"/>
      <c r="D9" s="34"/>
      <c r="E9" s="123"/>
      <c r="F9" s="123"/>
      <c r="G9" s="123"/>
      <c r="H9" s="123"/>
      <c r="I9" s="4"/>
    </row>
    <row r="10" spans="2:9" ht="9" customHeight="1">
      <c r="B10" s="119"/>
      <c r="C10" s="118"/>
      <c r="D10" s="34"/>
      <c r="E10" s="123"/>
      <c r="F10" s="123"/>
      <c r="G10" s="123"/>
      <c r="H10" s="123"/>
      <c r="I10" s="4"/>
    </row>
    <row r="11" spans="2:9" ht="9" customHeight="1">
      <c r="B11" s="119"/>
      <c r="C11" s="118"/>
      <c r="D11" s="35"/>
      <c r="E11" s="124" t="str">
        <f>IF(Paramètres!$C$5&lt;&gt;"",Paramètres!$C$5,"")</f>
        <v>RENOVATION ET MISE EN ACCESSIBILITE DE LA MAIRIE ET DES ECOLES </v>
      </c>
      <c r="F11" s="125"/>
      <c r="G11" s="125"/>
      <c r="H11" s="125"/>
      <c r="I11" s="37"/>
    </row>
    <row r="12" spans="2:9" ht="9" customHeight="1">
      <c r="B12" s="119"/>
      <c r="C12" s="118"/>
      <c r="D12" s="35"/>
      <c r="E12" s="125"/>
      <c r="F12" s="125"/>
      <c r="G12" s="125"/>
      <c r="H12" s="125"/>
      <c r="I12" s="37"/>
    </row>
    <row r="13" spans="2:9" ht="9" customHeight="1">
      <c r="B13" s="119"/>
      <c r="C13" s="118"/>
      <c r="D13" s="35"/>
      <c r="E13" s="125"/>
      <c r="F13" s="125"/>
      <c r="G13" s="125"/>
      <c r="H13" s="125"/>
      <c r="I13" s="37"/>
    </row>
    <row r="14" spans="2:9" ht="9" customHeight="1">
      <c r="B14" s="119"/>
      <c r="C14" s="118"/>
      <c r="D14" s="35"/>
      <c r="E14" s="125"/>
      <c r="F14" s="125"/>
      <c r="G14" s="125"/>
      <c r="H14" s="125"/>
      <c r="I14" s="37"/>
    </row>
    <row r="15" spans="2:9" ht="9" customHeight="1">
      <c r="B15" s="119"/>
      <c r="C15" s="118"/>
      <c r="D15" s="35"/>
      <c r="E15" s="125"/>
      <c r="F15" s="125"/>
      <c r="G15" s="125"/>
      <c r="H15" s="125"/>
      <c r="I15" s="37"/>
    </row>
    <row r="16" spans="2:9" ht="9" customHeight="1">
      <c r="B16" s="119"/>
      <c r="C16" s="118"/>
      <c r="D16" s="34"/>
      <c r="E16" s="125"/>
      <c r="F16" s="125"/>
      <c r="G16" s="125"/>
      <c r="H16" s="125"/>
      <c r="I16" s="38"/>
    </row>
    <row r="17" spans="2:9" ht="9" customHeight="1">
      <c r="B17" s="119"/>
      <c r="C17" s="118"/>
      <c r="D17" s="34"/>
      <c r="E17" s="125"/>
      <c r="F17" s="125"/>
      <c r="G17" s="125"/>
      <c r="H17" s="125"/>
      <c r="I17" s="38"/>
    </row>
    <row r="18" spans="2:9" ht="9" customHeight="1">
      <c r="B18" s="119"/>
      <c r="C18" s="118"/>
      <c r="D18" s="34"/>
      <c r="E18" s="125"/>
      <c r="F18" s="125"/>
      <c r="G18" s="125"/>
      <c r="H18" s="125"/>
      <c r="I18" s="38"/>
    </row>
    <row r="19" spans="2:9" ht="9" customHeight="1">
      <c r="B19" s="119"/>
      <c r="C19" s="118"/>
      <c r="D19" s="34"/>
      <c r="E19" s="125"/>
      <c r="F19" s="125"/>
      <c r="G19" s="125"/>
      <c r="H19" s="125"/>
      <c r="I19" s="38"/>
    </row>
    <row r="20" spans="2:9" ht="9" customHeight="1">
      <c r="B20" s="119"/>
      <c r="C20" s="118"/>
      <c r="D20" s="35"/>
      <c r="E20" s="124" t="str">
        <f>IF(Paramètres!$C$24&lt;&gt;"",Paramètres!$C$24,"")&amp;"
"&amp;IF(Paramètres!$C$28&lt;&gt;"",Paramètres!$C$28,"")&amp;"
"&amp;IF(Paramètres!$C$26&lt;&gt;"",Paramètres!$C$26,"")</f>
        <v>25 Grand'rue
68320 GRUSSENHEIM</v>
      </c>
      <c r="F20" s="125"/>
      <c r="G20" s="125"/>
      <c r="H20" s="125"/>
      <c r="I20" s="28"/>
    </row>
    <row r="21" spans="2:9" ht="9" customHeight="1">
      <c r="B21" s="119"/>
      <c r="C21" s="118"/>
      <c r="D21" s="35"/>
      <c r="E21" s="125"/>
      <c r="F21" s="125"/>
      <c r="G21" s="125"/>
      <c r="H21" s="125"/>
      <c r="I21" s="29"/>
    </row>
    <row r="22" spans="2:9" ht="9" customHeight="1">
      <c r="B22" s="119"/>
      <c r="C22" s="118"/>
      <c r="D22" s="35"/>
      <c r="E22" s="125"/>
      <c r="F22" s="125"/>
      <c r="G22" s="125"/>
      <c r="H22" s="125"/>
      <c r="I22" s="29"/>
    </row>
    <row r="23" spans="2:9" ht="9" customHeight="1">
      <c r="B23" s="119"/>
      <c r="C23" s="118"/>
      <c r="D23" s="35"/>
      <c r="E23" s="125"/>
      <c r="F23" s="125"/>
      <c r="G23" s="125"/>
      <c r="H23" s="125"/>
      <c r="I23" s="28"/>
    </row>
    <row r="24" spans="2:9" ht="9" customHeight="1">
      <c r="B24" s="119"/>
      <c r="C24" s="118"/>
      <c r="D24" s="35"/>
      <c r="E24" s="125"/>
      <c r="F24" s="125"/>
      <c r="G24" s="125"/>
      <c r="H24" s="125"/>
      <c r="I24" s="28"/>
    </row>
    <row r="25" spans="2:9" ht="9" customHeight="1">
      <c r="B25" s="119"/>
      <c r="C25" s="118"/>
      <c r="D25" s="34"/>
      <c r="E25" s="125"/>
      <c r="F25" s="125"/>
      <c r="G25" s="125"/>
      <c r="H25" s="125"/>
      <c r="I25" s="38"/>
    </row>
    <row r="26" spans="2:9" ht="9" customHeight="1">
      <c r="B26" s="119"/>
      <c r="C26" s="118"/>
      <c r="D26" s="34"/>
      <c r="E26" s="125"/>
      <c r="F26" s="125"/>
      <c r="G26" s="125"/>
      <c r="H26" s="125"/>
      <c r="I26" s="38"/>
    </row>
    <row r="27" spans="2:12" ht="9" customHeight="1">
      <c r="B27" s="119"/>
      <c r="C27" s="118"/>
      <c r="D27" s="34"/>
      <c r="E27" s="125"/>
      <c r="F27" s="125"/>
      <c r="G27" s="125"/>
      <c r="H27" s="125"/>
      <c r="I27" s="38"/>
      <c r="J27" s="5"/>
      <c r="K27" s="5"/>
      <c r="L27" s="5"/>
    </row>
    <row r="28" spans="2:9" ht="9" customHeight="1">
      <c r="B28" s="119"/>
      <c r="C28" s="118"/>
      <c r="D28" s="35"/>
      <c r="E28" s="126"/>
      <c r="F28" s="127"/>
      <c r="G28" s="127"/>
      <c r="H28" s="127"/>
      <c r="I28" s="30"/>
    </row>
    <row r="29" spans="2:9" ht="9" customHeight="1">
      <c r="B29" s="119"/>
      <c r="C29" s="118"/>
      <c r="D29" s="35"/>
      <c r="E29" s="127"/>
      <c r="F29" s="127"/>
      <c r="G29" s="127"/>
      <c r="H29" s="127"/>
      <c r="I29" s="30"/>
    </row>
    <row r="30" spans="2:9" ht="9" customHeight="1">
      <c r="B30" s="119"/>
      <c r="C30" s="118"/>
      <c r="D30" s="35"/>
      <c r="E30" s="127"/>
      <c r="F30" s="127"/>
      <c r="G30" s="127"/>
      <c r="H30" s="127"/>
      <c r="I30" s="30"/>
    </row>
    <row r="31" spans="2:9" ht="9" customHeight="1">
      <c r="B31" s="119"/>
      <c r="C31" s="118"/>
      <c r="D31" s="35"/>
      <c r="E31" s="127"/>
      <c r="F31" s="127"/>
      <c r="G31" s="127"/>
      <c r="H31" s="127"/>
      <c r="I31" s="30"/>
    </row>
    <row r="32" spans="2:9" ht="9" customHeight="1">
      <c r="B32" s="119"/>
      <c r="C32" s="118"/>
      <c r="D32" s="35"/>
      <c r="E32" s="127"/>
      <c r="F32" s="127"/>
      <c r="G32" s="127"/>
      <c r="H32" s="127"/>
      <c r="I32" s="30"/>
    </row>
    <row r="33" spans="2:9" ht="9" customHeight="1">
      <c r="B33" s="119"/>
      <c r="C33" s="118"/>
      <c r="D33" s="35"/>
      <c r="E33" s="127"/>
      <c r="F33" s="127"/>
      <c r="G33" s="127"/>
      <c r="H33" s="127"/>
      <c r="I33" s="30"/>
    </row>
    <row r="34" spans="2:9" ht="9" customHeight="1">
      <c r="B34" s="119"/>
      <c r="C34" s="118"/>
      <c r="D34" s="35"/>
      <c r="E34" s="127"/>
      <c r="F34" s="127"/>
      <c r="G34" s="127"/>
      <c r="H34" s="127"/>
      <c r="I34" s="30"/>
    </row>
    <row r="35" spans="2:9" ht="9" customHeight="1">
      <c r="B35" s="119"/>
      <c r="C35" s="118"/>
      <c r="D35" s="35"/>
      <c r="E35" s="127"/>
      <c r="F35" s="127"/>
      <c r="G35" s="127"/>
      <c r="H35" s="127"/>
      <c r="I35" s="30"/>
    </row>
    <row r="36" spans="2:9" ht="9" customHeight="1">
      <c r="B36" s="119"/>
      <c r="C36" s="118"/>
      <c r="D36" s="35"/>
      <c r="E36" s="127"/>
      <c r="F36" s="127"/>
      <c r="G36" s="127"/>
      <c r="H36" s="127"/>
      <c r="I36" s="30"/>
    </row>
    <row r="37" spans="2:9" ht="9" customHeight="1">
      <c r="B37" s="119"/>
      <c r="C37" s="118"/>
      <c r="D37" s="35"/>
      <c r="E37" s="127"/>
      <c r="F37" s="127"/>
      <c r="G37" s="127"/>
      <c r="H37" s="127"/>
      <c r="I37" s="30"/>
    </row>
    <row r="38" spans="2:9" ht="9" customHeight="1">
      <c r="B38" s="119"/>
      <c r="C38" s="118"/>
      <c r="D38" s="35"/>
      <c r="E38" s="127"/>
      <c r="F38" s="127"/>
      <c r="G38" s="127"/>
      <c r="H38" s="127"/>
      <c r="I38" s="30"/>
    </row>
    <row r="39" spans="2:9" ht="9" customHeight="1">
      <c r="B39" s="119"/>
      <c r="C39" s="118"/>
      <c r="D39" s="35"/>
      <c r="E39" s="127"/>
      <c r="F39" s="127"/>
      <c r="G39" s="127"/>
      <c r="H39" s="127"/>
      <c r="I39" s="30"/>
    </row>
    <row r="40" spans="2:9" ht="9" customHeight="1">
      <c r="B40" s="119"/>
      <c r="C40" s="118"/>
      <c r="D40" s="35"/>
      <c r="E40" s="127"/>
      <c r="F40" s="127"/>
      <c r="G40" s="127"/>
      <c r="H40" s="127"/>
      <c r="I40" s="30"/>
    </row>
    <row r="41" spans="2:9" ht="9" customHeight="1">
      <c r="B41" s="119"/>
      <c r="C41" s="118"/>
      <c r="D41" s="35"/>
      <c r="E41" s="127"/>
      <c r="F41" s="127"/>
      <c r="G41" s="127"/>
      <c r="H41" s="127"/>
      <c r="I41" s="30"/>
    </row>
    <row r="42" spans="2:9" ht="9" customHeight="1">
      <c r="B42" s="119"/>
      <c r="C42" s="118"/>
      <c r="D42" s="35"/>
      <c r="E42" s="127"/>
      <c r="F42" s="127"/>
      <c r="G42" s="127"/>
      <c r="H42" s="127"/>
      <c r="I42" s="30"/>
    </row>
    <row r="43" spans="2:9" ht="9" customHeight="1">
      <c r="B43" s="117" t="s">
        <v>173</v>
      </c>
      <c r="C43" s="118"/>
      <c r="D43" s="35"/>
      <c r="E43" s="127"/>
      <c r="F43" s="127"/>
      <c r="G43" s="127"/>
      <c r="H43" s="127"/>
      <c r="I43" s="30"/>
    </row>
    <row r="44" spans="2:9" ht="9" customHeight="1">
      <c r="B44" s="119"/>
      <c r="C44" s="118"/>
      <c r="D44" s="34"/>
      <c r="E44" s="127"/>
      <c r="F44" s="127"/>
      <c r="G44" s="127"/>
      <c r="H44" s="127"/>
      <c r="I44" s="38"/>
    </row>
    <row r="45" spans="2:9" ht="9" customHeight="1">
      <c r="B45" s="119"/>
      <c r="C45" s="118"/>
      <c r="D45" s="35"/>
      <c r="E45" s="127"/>
      <c r="F45" s="127"/>
      <c r="G45" s="127"/>
      <c r="H45" s="127"/>
      <c r="I45" s="40"/>
    </row>
    <row r="46" spans="2:9" ht="9" customHeight="1">
      <c r="B46" s="119"/>
      <c r="C46" s="118"/>
      <c r="D46" s="35"/>
      <c r="E46" s="39"/>
      <c r="F46" s="39"/>
      <c r="G46" s="39"/>
      <c r="H46" s="39"/>
      <c r="I46" s="40"/>
    </row>
    <row r="47" spans="2:9" ht="9" customHeight="1">
      <c r="B47" s="119"/>
      <c r="C47" s="118"/>
      <c r="D47" s="35"/>
      <c r="E47" s="116" t="s">
        <v>167</v>
      </c>
      <c r="F47" s="116"/>
      <c r="G47" s="116"/>
      <c r="H47" s="116"/>
      <c r="I47" s="40"/>
    </row>
    <row r="48" spans="2:9" ht="9" customHeight="1">
      <c r="B48" s="119"/>
      <c r="C48" s="118"/>
      <c r="D48" s="34"/>
      <c r="E48" s="116"/>
      <c r="F48" s="116"/>
      <c r="G48" s="116"/>
      <c r="H48" s="116"/>
      <c r="I48" s="38"/>
    </row>
    <row r="49" spans="2:9" ht="9" customHeight="1">
      <c r="B49" s="119"/>
      <c r="C49" s="118"/>
      <c r="D49" s="35"/>
      <c r="E49" s="116"/>
      <c r="F49" s="116"/>
      <c r="G49" s="116"/>
      <c r="H49" s="116"/>
      <c r="I49" s="41"/>
    </row>
    <row r="50" spans="2:9" ht="9" customHeight="1">
      <c r="B50" s="117" t="s">
        <v>172</v>
      </c>
      <c r="C50" s="118"/>
      <c r="D50" s="35"/>
      <c r="E50" s="116"/>
      <c r="F50" s="116"/>
      <c r="G50" s="116"/>
      <c r="H50" s="116"/>
      <c r="I50" s="41"/>
    </row>
    <row r="51" spans="2:9" ht="9" customHeight="1">
      <c r="B51" s="119"/>
      <c r="C51" s="118"/>
      <c r="D51" s="35"/>
      <c r="E51" s="116"/>
      <c r="F51" s="116"/>
      <c r="G51" s="116"/>
      <c r="H51" s="116"/>
      <c r="I51" s="41"/>
    </row>
    <row r="52" spans="2:9" ht="9" customHeight="1">
      <c r="B52" s="119"/>
      <c r="C52" s="118"/>
      <c r="D52" s="35"/>
      <c r="E52" s="116"/>
      <c r="F52" s="116"/>
      <c r="G52" s="116"/>
      <c r="H52" s="116"/>
      <c r="I52" s="41"/>
    </row>
    <row r="53" spans="2:9" ht="9" customHeight="1">
      <c r="B53" s="119"/>
      <c r="C53" s="118"/>
      <c r="D53" s="35"/>
      <c r="E53" s="116"/>
      <c r="F53" s="116"/>
      <c r="G53" s="116"/>
      <c r="H53" s="116"/>
      <c r="I53" s="41"/>
    </row>
    <row r="54" spans="2:9" ht="9" customHeight="1">
      <c r="B54" s="119"/>
      <c r="C54" s="118"/>
      <c r="D54" s="35"/>
      <c r="E54" s="116"/>
      <c r="F54" s="116"/>
      <c r="G54" s="116"/>
      <c r="H54" s="116"/>
      <c r="I54" s="41"/>
    </row>
    <row r="55" spans="2:9" ht="9" customHeight="1">
      <c r="B55" s="119"/>
      <c r="C55" s="118"/>
      <c r="D55" s="35"/>
      <c r="E55" s="116"/>
      <c r="F55" s="116"/>
      <c r="G55" s="116"/>
      <c r="H55" s="116"/>
      <c r="I55" s="41"/>
    </row>
    <row r="56" spans="2:9" ht="9" customHeight="1">
      <c r="B56" s="119"/>
      <c r="C56" s="118"/>
      <c r="D56" s="35"/>
      <c r="E56" s="116"/>
      <c r="F56" s="116"/>
      <c r="G56" s="116"/>
      <c r="H56" s="116"/>
      <c r="I56" s="41"/>
    </row>
    <row r="57" spans="2:9" ht="9" customHeight="1">
      <c r="B57" s="117" t="s">
        <v>171</v>
      </c>
      <c r="C57" s="118"/>
      <c r="D57" s="34"/>
      <c r="E57" s="116"/>
      <c r="F57" s="116"/>
      <c r="G57" s="116"/>
      <c r="H57" s="116"/>
      <c r="I57" s="4"/>
    </row>
    <row r="58" spans="2:9" ht="9" customHeight="1">
      <c r="B58" s="119"/>
      <c r="C58" s="118"/>
      <c r="D58" s="34"/>
      <c r="E58" s="116"/>
      <c r="F58" s="116"/>
      <c r="G58" s="116"/>
      <c r="H58" s="116"/>
      <c r="I58" s="4"/>
    </row>
    <row r="59" spans="2:9" ht="9" customHeight="1">
      <c r="B59" s="119"/>
      <c r="C59" s="118"/>
      <c r="D59" s="34"/>
      <c r="E59" s="3"/>
      <c r="F59" s="3"/>
      <c r="G59" s="3"/>
      <c r="H59" s="3"/>
      <c r="I59" s="4"/>
    </row>
    <row r="60" spans="2:9" ht="9" customHeight="1">
      <c r="B60" s="119"/>
      <c r="C60" s="118"/>
      <c r="D60" s="34"/>
      <c r="E60" s="126" t="str">
        <f>IF(Paramètres!$C$9&lt;&gt;"",Paramètres!$C$9,"")</f>
        <v>Lot n°06</v>
      </c>
      <c r="F60" s="133"/>
      <c r="G60" s="133"/>
      <c r="H60" s="133"/>
      <c r="I60" s="4"/>
    </row>
    <row r="61" spans="2:9" ht="9" customHeight="1">
      <c r="B61" s="119"/>
      <c r="C61" s="118"/>
      <c r="D61" s="34"/>
      <c r="E61" s="133"/>
      <c r="F61" s="133"/>
      <c r="G61" s="133"/>
      <c r="H61" s="133"/>
      <c r="I61" s="4"/>
    </row>
    <row r="62" spans="2:9" ht="9" customHeight="1">
      <c r="B62" s="119"/>
      <c r="C62" s="118"/>
      <c r="D62" s="34"/>
      <c r="E62" s="133"/>
      <c r="F62" s="133"/>
      <c r="G62" s="133"/>
      <c r="H62" s="133"/>
      <c r="I62" s="4"/>
    </row>
    <row r="63" spans="2:9" ht="9" customHeight="1">
      <c r="B63" s="119"/>
      <c r="C63" s="118"/>
      <c r="D63" s="34"/>
      <c r="E63" s="128" t="str">
        <f>IF(Paramètres!$C$11&lt;&gt;"",Paramètres!$C$11,"")</f>
        <v>MENUISERIE EXTERIEURE ALUMINIUM </v>
      </c>
      <c r="F63" s="128"/>
      <c r="G63" s="128"/>
      <c r="H63" s="128"/>
      <c r="I63" s="4"/>
    </row>
    <row r="64" spans="2:9" ht="9" customHeight="1">
      <c r="B64" s="117" t="s">
        <v>170</v>
      </c>
      <c r="C64" s="118"/>
      <c r="D64" s="34"/>
      <c r="E64" s="128"/>
      <c r="F64" s="128"/>
      <c r="G64" s="128"/>
      <c r="H64" s="128"/>
      <c r="I64" s="4"/>
    </row>
    <row r="65" spans="2:9" ht="9" customHeight="1">
      <c r="B65" s="119"/>
      <c r="C65" s="118"/>
      <c r="D65" s="34"/>
      <c r="E65" s="128"/>
      <c r="F65" s="128"/>
      <c r="G65" s="128"/>
      <c r="H65" s="128"/>
      <c r="I65" s="4"/>
    </row>
    <row r="66" spans="2:9" ht="9" customHeight="1">
      <c r="B66" s="119"/>
      <c r="C66" s="118"/>
      <c r="D66" s="34"/>
      <c r="E66" s="128"/>
      <c r="F66" s="128"/>
      <c r="G66" s="128"/>
      <c r="H66" s="128"/>
      <c r="I66" s="4"/>
    </row>
    <row r="67" spans="2:9" ht="9" customHeight="1">
      <c r="B67" s="119"/>
      <c r="C67" s="118"/>
      <c r="D67" s="34"/>
      <c r="E67" s="128"/>
      <c r="F67" s="128"/>
      <c r="G67" s="128"/>
      <c r="H67" s="128"/>
      <c r="I67" s="4"/>
    </row>
    <row r="68" spans="2:9" ht="9" customHeight="1">
      <c r="B68" s="119"/>
      <c r="C68" s="118"/>
      <c r="D68" s="34"/>
      <c r="E68" s="128"/>
      <c r="F68" s="128"/>
      <c r="G68" s="128"/>
      <c r="H68" s="128"/>
      <c r="I68" s="4"/>
    </row>
    <row r="69" spans="2:9" ht="9" customHeight="1">
      <c r="B69" s="119"/>
      <c r="C69" s="118"/>
      <c r="D69" s="34"/>
      <c r="E69" s="128"/>
      <c r="F69" s="128"/>
      <c r="G69" s="128"/>
      <c r="H69" s="128"/>
      <c r="I69" s="4"/>
    </row>
    <row r="70" spans="2:9" ht="9" customHeight="1">
      <c r="B70" s="119"/>
      <c r="C70" s="118"/>
      <c r="D70" s="34"/>
      <c r="E70" s="3"/>
      <c r="F70" s="6"/>
      <c r="G70" s="6"/>
      <c r="H70" s="3"/>
      <c r="I70" s="4"/>
    </row>
    <row r="71" spans="2:9" ht="9" customHeight="1">
      <c r="B71" s="117" t="s">
        <v>169</v>
      </c>
      <c r="C71" s="118"/>
      <c r="D71" s="34"/>
      <c r="E71" s="3"/>
      <c r="H71" s="3"/>
      <c r="I71" s="4"/>
    </row>
    <row r="72" spans="2:9" ht="9" customHeight="1">
      <c r="B72" s="119"/>
      <c r="C72" s="118"/>
      <c r="D72" s="34"/>
      <c r="E72" s="3"/>
      <c r="H72" s="3"/>
      <c r="I72" s="4"/>
    </row>
    <row r="73" spans="2:9" ht="9" customHeight="1">
      <c r="B73" s="119"/>
      <c r="C73" s="118"/>
      <c r="D73" s="34"/>
      <c r="E73" s="3"/>
      <c r="H73" s="3"/>
      <c r="I73" s="4"/>
    </row>
    <row r="74" spans="2:9" ht="9" customHeight="1">
      <c r="B74" s="119"/>
      <c r="C74" s="118"/>
      <c r="D74" s="34"/>
      <c r="E74" s="3"/>
      <c r="H74" s="3"/>
      <c r="I74" s="4"/>
    </row>
    <row r="75" spans="2:9" ht="9" customHeight="1">
      <c r="B75" s="119"/>
      <c r="C75" s="118"/>
      <c r="D75" s="34"/>
      <c r="E75" s="3"/>
      <c r="H75" s="3"/>
      <c r="I75" s="4"/>
    </row>
    <row r="76" spans="2:9" ht="9" customHeight="1">
      <c r="B76" s="119"/>
      <c r="C76" s="118"/>
      <c r="D76" s="34"/>
      <c r="E76" s="3"/>
      <c r="H76" s="3"/>
      <c r="I76" s="4"/>
    </row>
    <row r="77" spans="2:9" ht="9" customHeight="1">
      <c r="B77" s="119"/>
      <c r="C77" s="118"/>
      <c r="D77" s="34"/>
      <c r="E77" s="3"/>
      <c r="H77" s="3"/>
      <c r="I77" s="4"/>
    </row>
    <row r="78" spans="2:9" ht="9" customHeight="1">
      <c r="B78" s="117" t="s">
        <v>168</v>
      </c>
      <c r="C78" s="118"/>
      <c r="D78" s="34"/>
      <c r="E78" s="3"/>
      <c r="F78" s="120" t="s">
        <v>0</v>
      </c>
      <c r="G78" s="120">
        <f>IF(Paramètres!$C$7&lt;&gt;"",Paramètres!$C$7,"")</f>
        <v>1712023</v>
      </c>
      <c r="H78" s="3"/>
      <c r="I78" s="4"/>
    </row>
    <row r="79" spans="2:9" ht="9" customHeight="1">
      <c r="B79" s="119"/>
      <c r="C79" s="118"/>
      <c r="D79" s="34"/>
      <c r="E79" s="3"/>
      <c r="F79" s="121"/>
      <c r="G79" s="121"/>
      <c r="H79" s="3"/>
      <c r="I79" s="4"/>
    </row>
    <row r="80" spans="2:9" ht="9" customHeight="1">
      <c r="B80" s="119"/>
      <c r="C80" s="118"/>
      <c r="D80" s="34"/>
      <c r="E80" s="3"/>
      <c r="F80" s="120" t="s">
        <v>1</v>
      </c>
      <c r="G80" s="122">
        <f>IF(Paramètres!$C$13&lt;&gt;"",Paramètres!$C$13,"")</f>
        <v>43507</v>
      </c>
      <c r="H80" s="3"/>
      <c r="I80" s="4"/>
    </row>
    <row r="81" spans="2:9" ht="9" customHeight="1">
      <c r="B81" s="119"/>
      <c r="C81" s="118"/>
      <c r="D81" s="34"/>
      <c r="E81" s="3"/>
      <c r="F81" s="121"/>
      <c r="G81" s="121"/>
      <c r="H81" s="3"/>
      <c r="I81" s="4"/>
    </row>
    <row r="82" spans="2:9" ht="9" customHeight="1">
      <c r="B82" s="119"/>
      <c r="C82" s="118"/>
      <c r="D82" s="34"/>
      <c r="E82" s="3"/>
      <c r="F82" s="120" t="s">
        <v>21</v>
      </c>
      <c r="G82" s="120" t="str">
        <f>IF(Paramètres!$C$15&lt;&gt;"",Paramètres!$C$15,"")</f>
        <v>DCE</v>
      </c>
      <c r="H82" s="3"/>
      <c r="I82" s="4"/>
    </row>
    <row r="83" spans="2:9" ht="9" customHeight="1">
      <c r="B83" s="119"/>
      <c r="C83" s="118"/>
      <c r="D83" s="34"/>
      <c r="E83" s="3"/>
      <c r="F83" s="121"/>
      <c r="G83" s="121"/>
      <c r="H83" s="3"/>
      <c r="I83" s="4"/>
    </row>
    <row r="84" spans="2:9" ht="9" customHeight="1">
      <c r="B84" s="119"/>
      <c r="C84" s="118"/>
      <c r="D84" s="34"/>
      <c r="E84" s="3"/>
      <c r="F84" s="120" t="s">
        <v>2</v>
      </c>
      <c r="G84" s="120">
        <f>IF(Paramètres!$C$17&lt;&gt;"",Paramètres!$C$17,"")</f>
      </c>
      <c r="H84" s="43"/>
      <c r="I84" s="44"/>
    </row>
    <row r="85" spans="2:9" ht="9" customHeight="1">
      <c r="B85" s="27"/>
      <c r="C85" s="31"/>
      <c r="D85" s="34"/>
      <c r="E85" s="3"/>
      <c r="F85" s="121"/>
      <c r="G85" s="121"/>
      <c r="H85" s="43"/>
      <c r="I85" s="44"/>
    </row>
    <row r="86" spans="2:9" ht="9" customHeight="1">
      <c r="B86" s="45"/>
      <c r="C86" s="46"/>
      <c r="D86" s="36"/>
      <c r="E86" s="7"/>
      <c r="F86" s="7"/>
      <c r="G86" s="7"/>
      <c r="H86" s="32"/>
      <c r="I86" s="10"/>
    </row>
    <row r="87" ht="12.75">
      <c r="F87" s="3"/>
    </row>
    <row r="90" ht="12.75">
      <c r="C90" s="42"/>
    </row>
    <row r="91" ht="12.75">
      <c r="C91" s="42"/>
    </row>
    <row r="92" ht="12.75">
      <c r="C92" s="42"/>
    </row>
    <row r="93" ht="12.75">
      <c r="C93" s="42"/>
    </row>
    <row r="94" ht="12.75">
      <c r="C94" s="42"/>
    </row>
    <row r="95" ht="12.75">
      <c r="C95" s="42"/>
    </row>
    <row r="697" spans="4:5" ht="12.75">
      <c r="D697" s="9"/>
      <c r="E697" s="9"/>
    </row>
  </sheetData>
  <sheetProtection sheet="1" scenarios="1" selectLockedCells="1"/>
  <mergeCells count="33">
    <mergeCell ref="C1:C7"/>
    <mergeCell ref="B1:B7"/>
    <mergeCell ref="C29:C35"/>
    <mergeCell ref="C36:C42"/>
    <mergeCell ref="B29:B35"/>
    <mergeCell ref="B36:B42"/>
    <mergeCell ref="B8:B14"/>
    <mergeCell ref="C8:C14"/>
    <mergeCell ref="B15:B21"/>
    <mergeCell ref="C15:C21"/>
    <mergeCell ref="B22:B28"/>
    <mergeCell ref="C22:C28"/>
    <mergeCell ref="E2:H10"/>
    <mergeCell ref="E11:H19"/>
    <mergeCell ref="E20:H27"/>
    <mergeCell ref="E28:H45"/>
    <mergeCell ref="E63:H69"/>
    <mergeCell ref="E60:H62"/>
    <mergeCell ref="E47:H58"/>
    <mergeCell ref="B78:C84"/>
    <mergeCell ref="B71:C77"/>
    <mergeCell ref="B64:C70"/>
    <mergeCell ref="B57:C63"/>
    <mergeCell ref="B50:C56"/>
    <mergeCell ref="B43:C49"/>
    <mergeCell ref="G78:G79"/>
    <mergeCell ref="G84:G85"/>
    <mergeCell ref="F78:F79"/>
    <mergeCell ref="F84:F85"/>
    <mergeCell ref="F80:F81"/>
    <mergeCell ref="G80:G81"/>
    <mergeCell ref="G82:G83"/>
    <mergeCell ref="F82:F83"/>
  </mergeCells>
  <printOptions/>
  <pageMargins left="0.2362204724409449" right="0.2362204724409449" top="0.35433070866141736" bottom="0.4724409448818898" header="0.2755905511811024" footer="0.433070866141732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11.421875" style="11" customWidth="1"/>
    <col min="2" max="2" width="35.00390625" style="13" bestFit="1" customWidth="1"/>
    <col min="3" max="3" width="11.421875" style="15" customWidth="1"/>
    <col min="4" max="10" width="11.421875" style="13" customWidth="1"/>
  </cols>
  <sheetData>
    <row r="1" spans="2:10" ht="12.75">
      <c r="B1" s="12" t="s">
        <v>15</v>
      </c>
      <c r="J1" s="23" t="s">
        <v>18</v>
      </c>
    </row>
    <row r="3" spans="1:10" ht="25.5" customHeight="1">
      <c r="A3" s="11" t="s">
        <v>4</v>
      </c>
      <c r="B3" s="13" t="s">
        <v>16</v>
      </c>
      <c r="C3" s="134" t="s">
        <v>174</v>
      </c>
      <c r="D3" s="135"/>
      <c r="E3" s="135"/>
      <c r="F3" s="135"/>
      <c r="G3" s="135"/>
      <c r="H3" s="135"/>
      <c r="I3" s="135"/>
      <c r="J3" s="136"/>
    </row>
    <row r="5" spans="1:10" ht="25.5" customHeight="1">
      <c r="A5" s="11" t="s">
        <v>7</v>
      </c>
      <c r="B5" s="13" t="s">
        <v>5</v>
      </c>
      <c r="C5" s="134" t="s">
        <v>175</v>
      </c>
      <c r="D5" s="135"/>
      <c r="E5" s="135"/>
      <c r="F5" s="135"/>
      <c r="G5" s="135"/>
      <c r="H5" s="135"/>
      <c r="I5" s="135"/>
      <c r="J5" s="136"/>
    </row>
    <row r="6" spans="3:8" ht="12.75">
      <c r="C6" s="16"/>
      <c r="D6" s="24"/>
      <c r="E6" s="24"/>
      <c r="F6" s="24"/>
      <c r="G6" s="24"/>
      <c r="H6" s="24"/>
    </row>
    <row r="7" spans="1:8" ht="12.75">
      <c r="A7" s="11" t="s">
        <v>9</v>
      </c>
      <c r="B7" s="13" t="s">
        <v>23</v>
      </c>
      <c r="C7" s="17">
        <v>1712023</v>
      </c>
      <c r="D7" s="24"/>
      <c r="E7" s="24"/>
      <c r="F7" s="24"/>
      <c r="G7" s="24"/>
      <c r="H7" s="24"/>
    </row>
    <row r="8" spans="3:8" ht="12.75">
      <c r="C8" s="16"/>
      <c r="D8" s="24"/>
      <c r="E8" s="24"/>
      <c r="F8" s="24"/>
      <c r="G8" s="24"/>
      <c r="H8" s="24"/>
    </row>
    <row r="9" spans="1:8" ht="12.75">
      <c r="A9" s="11" t="s">
        <v>12</v>
      </c>
      <c r="B9" s="13" t="s">
        <v>11</v>
      </c>
      <c r="C9" s="17" t="s">
        <v>61</v>
      </c>
      <c r="D9" s="24"/>
      <c r="E9" s="24"/>
      <c r="F9" s="24"/>
      <c r="G9" s="24"/>
      <c r="H9" s="24"/>
    </row>
    <row r="10" spans="3:8" ht="12.75">
      <c r="C10" s="16"/>
      <c r="D10" s="24"/>
      <c r="E10" s="24"/>
      <c r="F10" s="24"/>
      <c r="G10" s="24"/>
      <c r="H10" s="24"/>
    </row>
    <row r="11" spans="1:10" ht="25.5" customHeight="1">
      <c r="A11" s="11" t="s">
        <v>13</v>
      </c>
      <c r="B11" s="13" t="s">
        <v>8</v>
      </c>
      <c r="C11" s="134" t="s">
        <v>62</v>
      </c>
      <c r="D11" s="135"/>
      <c r="E11" s="135"/>
      <c r="F11" s="135"/>
      <c r="G11" s="135"/>
      <c r="H11" s="135"/>
      <c r="I11" s="135"/>
      <c r="J11" s="136"/>
    </row>
    <row r="12" spans="3:8" ht="12.75">
      <c r="C12" s="16"/>
      <c r="D12" s="24"/>
      <c r="E12" s="24"/>
      <c r="F12" s="24"/>
      <c r="G12" s="24"/>
      <c r="H12" s="24"/>
    </row>
    <row r="13" spans="1:8" ht="12.75">
      <c r="A13" s="11" t="s">
        <v>17</v>
      </c>
      <c r="B13" s="13" t="s">
        <v>10</v>
      </c>
      <c r="C13" s="18">
        <v>43507</v>
      </c>
      <c r="D13" s="24"/>
      <c r="E13" s="24"/>
      <c r="F13" s="24"/>
      <c r="G13" s="24"/>
      <c r="H13" s="24"/>
    </row>
    <row r="14" spans="3:8" ht="12.75">
      <c r="C14" s="25"/>
      <c r="D14" s="24"/>
      <c r="E14" s="24"/>
      <c r="F14" s="24"/>
      <c r="G14" s="24"/>
      <c r="H14" s="24"/>
    </row>
    <row r="15" spans="1:8" ht="12.75">
      <c r="A15" s="11" t="s">
        <v>25</v>
      </c>
      <c r="B15" s="13" t="s">
        <v>22</v>
      </c>
      <c r="C15" s="18" t="s">
        <v>176</v>
      </c>
      <c r="D15" s="24"/>
      <c r="E15" s="24"/>
      <c r="F15" s="24"/>
      <c r="G15" s="24"/>
      <c r="H15" s="24"/>
    </row>
    <row r="16" spans="3:8" ht="12.75">
      <c r="C16" s="25"/>
      <c r="D16" s="24"/>
      <c r="E16" s="24"/>
      <c r="F16" s="24"/>
      <c r="G16" s="24"/>
      <c r="H16" s="24"/>
    </row>
    <row r="17" spans="1:8" ht="12.75">
      <c r="A17" s="11" t="s">
        <v>26</v>
      </c>
      <c r="B17" s="13" t="s">
        <v>24</v>
      </c>
      <c r="C17" s="18"/>
      <c r="D17" s="24"/>
      <c r="E17" s="24"/>
      <c r="F17" s="24"/>
      <c r="G17" s="24"/>
      <c r="H17" s="24"/>
    </row>
    <row r="18" spans="3:8" ht="12.75">
      <c r="C18" s="16"/>
      <c r="D18" s="24"/>
      <c r="E18" s="24"/>
      <c r="F18" s="24"/>
      <c r="G18" s="24"/>
      <c r="H18" s="24"/>
    </row>
    <row r="19" spans="1:5" ht="12.75">
      <c r="A19" s="11" t="s">
        <v>27</v>
      </c>
      <c r="B19" s="13" t="s">
        <v>6</v>
      </c>
      <c r="C19" s="19">
        <v>0.2</v>
      </c>
      <c r="E19" s="13" t="s">
        <v>3</v>
      </c>
    </row>
    <row r="20" spans="3:5" ht="12.75">
      <c r="C20" s="20">
        <v>0.055</v>
      </c>
      <c r="E20" s="14" t="s">
        <v>14</v>
      </c>
    </row>
    <row r="21" spans="3:5" ht="12.75">
      <c r="C21" s="21">
        <v>0</v>
      </c>
      <c r="E21" s="14" t="s">
        <v>19</v>
      </c>
    </row>
    <row r="22" spans="3:5" ht="12.75">
      <c r="C22" s="22">
        <v>0</v>
      </c>
      <c r="E22" s="14" t="s">
        <v>20</v>
      </c>
    </row>
    <row r="24" spans="1:10" ht="12.75">
      <c r="A24" s="11">
        <v>10</v>
      </c>
      <c r="B24" s="13" t="s">
        <v>28</v>
      </c>
      <c r="C24" s="137" t="s">
        <v>177</v>
      </c>
      <c r="D24" s="135"/>
      <c r="E24" s="135"/>
      <c r="F24" s="135"/>
      <c r="G24" s="135"/>
      <c r="H24" s="135"/>
      <c r="I24" s="135"/>
      <c r="J24" s="136"/>
    </row>
    <row r="26" spans="1:3" ht="12.75">
      <c r="A26" s="11">
        <v>11</v>
      </c>
      <c r="B26" s="13" t="s">
        <v>29</v>
      </c>
      <c r="C26" s="47" t="s">
        <v>178</v>
      </c>
    </row>
    <row r="28" spans="1:10" ht="12.75">
      <c r="A28" s="11">
        <v>12</v>
      </c>
      <c r="B28" s="13" t="s">
        <v>30</v>
      </c>
      <c r="C28" s="134"/>
      <c r="D28" s="135"/>
      <c r="E28" s="135"/>
      <c r="F28" s="135"/>
      <c r="G28" s="135"/>
      <c r="H28" s="135"/>
      <c r="I28" s="135"/>
      <c r="J28" s="136"/>
    </row>
  </sheetData>
  <sheetProtection sheet="1" scenarios="1" selectLockedCells="1"/>
  <mergeCells count="5">
    <mergeCell ref="C28:J28"/>
    <mergeCell ref="C5:J5"/>
    <mergeCell ref="C3:J3"/>
    <mergeCell ref="C11:J11"/>
    <mergeCell ref="C24:J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179</v>
      </c>
      <c r="B1" t="s">
        <v>180</v>
      </c>
    </row>
    <row r="2" spans="1:2" ht="12.75">
      <c r="A2" t="s">
        <v>181</v>
      </c>
      <c r="B2" t="s">
        <v>174</v>
      </c>
    </row>
    <row r="3" spans="1:2" ht="12.75">
      <c r="A3" t="s">
        <v>182</v>
      </c>
      <c r="B3">
        <v>1</v>
      </c>
    </row>
    <row r="4" spans="1:2" ht="12.75">
      <c r="A4" t="s">
        <v>183</v>
      </c>
      <c r="B4">
        <v>0</v>
      </c>
    </row>
    <row r="5" spans="1:2" ht="12.75">
      <c r="A5" t="s">
        <v>184</v>
      </c>
      <c r="B5">
        <v>0</v>
      </c>
    </row>
    <row r="6" spans="1:2" ht="12.75">
      <c r="A6" t="s">
        <v>185</v>
      </c>
      <c r="B6">
        <v>1</v>
      </c>
    </row>
    <row r="7" spans="1:2" ht="12.75">
      <c r="A7" t="s">
        <v>186</v>
      </c>
      <c r="B7">
        <v>1</v>
      </c>
    </row>
    <row r="8" spans="1:2" ht="12.75">
      <c r="A8" t="s">
        <v>187</v>
      </c>
      <c r="B8">
        <v>0</v>
      </c>
    </row>
    <row r="9" spans="1:2" ht="12.75">
      <c r="A9" t="s">
        <v>188</v>
      </c>
      <c r="B9">
        <v>0</v>
      </c>
    </row>
  </sheetData>
  <sheetProtection sheet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Couchot</dc:creator>
  <cp:keywords/>
  <dc:description/>
  <cp:lastModifiedBy>David Couchot</cp:lastModifiedBy>
  <cp:lastPrinted>2011-03-29T06:52:24Z</cp:lastPrinted>
  <dcterms:created xsi:type="dcterms:W3CDTF">2005-02-10T10:20:05Z</dcterms:created>
  <dcterms:modified xsi:type="dcterms:W3CDTF">2019-03-06T10:40:20Z</dcterms:modified>
  <cp:category/>
  <cp:version/>
  <cp:contentType/>
  <cp:contentStatus/>
</cp:coreProperties>
</file>